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Лист1" sheetId="1" r:id="rId1"/>
    <sheet name="Лист2" sheetId="2" r:id="rId2"/>
    <sheet name="Лист3" sheetId="3" r:id="rId3"/>
  </sheets>
  <definedNames>
    <definedName name="Excel_BuiltIn_Print_Area_2">'Лист2'!$A$1:$I$41</definedName>
    <definedName name="_xlnm.Print_Area" localSheetId="1">'Лист2'!$A$1:$I$41</definedName>
  </definedNames>
  <calcPr fullCalcOnLoad="1"/>
</workbook>
</file>

<file path=xl/sharedStrings.xml><?xml version="1.0" encoding="utf-8"?>
<sst xmlns="http://schemas.openxmlformats.org/spreadsheetml/2006/main" count="234" uniqueCount="122">
  <si>
    <t>№</t>
  </si>
  <si>
    <t>Основные направления</t>
  </si>
  <si>
    <t>всего расходов</t>
  </si>
  <si>
    <t>Государственные праздники и общег. меропр.</t>
  </si>
  <si>
    <t>Государственные праздники(23 ф.,8м. 1м. 4н.)</t>
  </si>
  <si>
    <t>общегородские мероприятия:</t>
  </si>
  <si>
    <t>День Победы</t>
  </si>
  <si>
    <t>День России</t>
  </si>
  <si>
    <t>День города</t>
  </si>
  <si>
    <t>Декада пожилого человека</t>
  </si>
  <si>
    <t>День округа</t>
  </si>
  <si>
    <t>День матери</t>
  </si>
  <si>
    <t>Новый год</t>
  </si>
  <si>
    <t>Пушкин</t>
  </si>
  <si>
    <t>Год ребенка</t>
  </si>
  <si>
    <t>Краеведческий марафон</t>
  </si>
  <si>
    <t>День семьи, день защиты детей</t>
  </si>
  <si>
    <t>Профессиональные праздники</t>
  </si>
  <si>
    <t>День работника культуры</t>
  </si>
  <si>
    <t>День музеев</t>
  </si>
  <si>
    <t>День библиотек</t>
  </si>
  <si>
    <t>День театра</t>
  </si>
  <si>
    <t>Юбилейные даты</t>
  </si>
  <si>
    <t>Инновационная деятельность</t>
  </si>
  <si>
    <t>Конкурс проектов</t>
  </si>
  <si>
    <t>Конференция</t>
  </si>
  <si>
    <t>Мастер-классы</t>
  </si>
  <si>
    <t>Народное творчество</t>
  </si>
  <si>
    <t>Фестиваль художественного чтения</t>
  </si>
  <si>
    <t>Театр детской книги</t>
  </si>
  <si>
    <t>Дебют</t>
  </si>
  <si>
    <t>Окр. конк. танцев. кол.</t>
  </si>
  <si>
    <t>вок. и хорового искусства</t>
  </si>
  <si>
    <t>Пасха красная</t>
  </si>
  <si>
    <t>Театральная весна</t>
  </si>
  <si>
    <t>Димитриевская суббота</t>
  </si>
  <si>
    <t>Северное сияние</t>
  </si>
  <si>
    <t>циркового искусства</t>
  </si>
  <si>
    <t>изобраз. искусства и художеств. тв.</t>
  </si>
  <si>
    <t>Участие в междун. конк.</t>
  </si>
  <si>
    <t>духовой и джазовой музыки</t>
  </si>
  <si>
    <t>фольк. фестиваль</t>
  </si>
  <si>
    <t>музейные фестивали</t>
  </si>
  <si>
    <t>Народные художественные промыслы</t>
  </si>
  <si>
    <t>участие в фестивалях</t>
  </si>
  <si>
    <t>Визитная карточка</t>
  </si>
  <si>
    <t>Национальные праздники</t>
  </si>
  <si>
    <t>Проводы Зимы</t>
  </si>
  <si>
    <t>Вороний день</t>
  </si>
  <si>
    <t>День славянской письменности</t>
  </si>
  <si>
    <t>Сабантуй</t>
  </si>
  <si>
    <t>Народные славянские праздники</t>
  </si>
  <si>
    <t>Итого</t>
  </si>
  <si>
    <t>Приложение</t>
  </si>
  <si>
    <t>Перечень мероприятий ведомственной целевой программы</t>
  </si>
  <si>
    <t>«Реализация мероприятий в сфере культуры города Югорска на 2010 — 2012 годы»</t>
  </si>
  <si>
    <t xml:space="preserve"> </t>
  </si>
  <si>
    <t>№п/п</t>
  </si>
  <si>
    <t>Мероприятия программы</t>
  </si>
  <si>
    <t>Источники финансирования</t>
  </si>
  <si>
    <t>Финансовые затраты на реализацию (тыс. руб.)</t>
  </si>
  <si>
    <t>Срок выполнения</t>
  </si>
  <si>
    <t>Ожидаемые результаты</t>
  </si>
  <si>
    <t xml:space="preserve"> финансирования</t>
  </si>
  <si>
    <t>Всего</t>
  </si>
  <si>
    <t>в том числе</t>
  </si>
  <si>
    <t>2010г.</t>
  </si>
  <si>
    <t>2011г.</t>
  </si>
  <si>
    <t>2012г.</t>
  </si>
  <si>
    <t>Цель 1 Создание условий для организации досуга и  обеспечение жителей услугами организаций культуры</t>
  </si>
  <si>
    <t>Государственные праздники (23 февраля, 8 марта, 9 мая, 12 июня, 4 ноября)</t>
  </si>
  <si>
    <t>Бюджет города</t>
  </si>
  <si>
    <t>2010 - 2012</t>
  </si>
  <si>
    <t>Ежегодно не менее 6 мероприятий, кол-во посетителей не менее 7 000 чел.</t>
  </si>
  <si>
    <t>Общегородские мероприятия (День города, День округа, Новый год)</t>
  </si>
  <si>
    <t xml:space="preserve">Бюджет города </t>
  </si>
  <si>
    <t>Ежегодно не менее 3 мероприятий, кол-во посетителей не менее 4 000 чел.</t>
  </si>
  <si>
    <t>Профессиональные праздники, юбилейные даты (День работника культуры, День театра, День музеев, День библиотек, юбилеи русских писателей, творческих коллективов и др.)</t>
  </si>
  <si>
    <t>Ежегодно не менее 1 юбилейного концерта, кол-во посетителей не менее 500 чел.</t>
  </si>
  <si>
    <t xml:space="preserve">Национальные праздники (Проводы Зимы, Вороний день, День славянской письменности и культуры, Сабантуй, Вершина  лета  Югорске и др.)
 </t>
  </si>
  <si>
    <t xml:space="preserve">Ежегодно не менее 5 национальных праздников, кол-во посетителей,  не менее 5 500 чел.
</t>
  </si>
  <si>
    <t xml:space="preserve">Инновационная деятельность (конкурс социально-значимых проектов)
</t>
  </si>
  <si>
    <t xml:space="preserve">Реализация не менее 4 проектов ежегодно
</t>
  </si>
  <si>
    <t xml:space="preserve">                                                                                                 </t>
  </si>
  <si>
    <t xml:space="preserve">Фестивали, конкурсы (Северное сияние,  Визитная 
карточка,  Художественного чтения,  Театр детской книги, Театральная весна,  Пасха красная, Димитриевская суббота  и др.)
</t>
  </si>
  <si>
    <t xml:space="preserve">Ежегодно проведение в городе не менее 5 фестивалей и конкурсов, кол-во участников не менее 2 500 чел, участие не менее 2 коллективов в выездных фестивалях и конкурсах
</t>
  </si>
  <si>
    <t xml:space="preserve">Освещение мероприятий в сфере культуры в средствах 
массовой информации
</t>
  </si>
  <si>
    <t>Создание фильмов, сюжетов по общегородским мероприятиям, проведение рекламных кампаний</t>
  </si>
  <si>
    <t>Содержание муниципальных бюджетных учреждений культуры (МБУ ЦК "Югра - презент"</t>
  </si>
  <si>
    <t xml:space="preserve">Бюджет города                                                                           </t>
  </si>
  <si>
    <r>
      <t>Ожидаемые результаты представлены в разделе программы  «</t>
    </r>
    <r>
      <rPr>
        <sz val="18"/>
        <rFont val="Times New Roman"/>
        <family val="1"/>
      </rPr>
      <t xml:space="preserve">Ожидаемые конечные результаты, </t>
    </r>
    <r>
      <rPr>
        <sz val="18"/>
        <rFont val="Times New Roman"/>
        <family val="1"/>
      </rPr>
      <t>оценка результативности и эффективности реализации программы»</t>
    </r>
  </si>
  <si>
    <t>Средства от предпринимательской и иной приносящей доход деятельности</t>
  </si>
  <si>
    <t>Финансирование в форме субсидий  для выполнения муниципального задания (МАУ "ЦК "Югра — презент")</t>
  </si>
  <si>
    <t>2010-2012</t>
  </si>
  <si>
    <t>Уточняются ежегодно при формировании муниципального задания</t>
  </si>
  <si>
    <t>Содержание муниципальных бюджетных учреждений культуры (МБУК  "МиГ"</t>
  </si>
  <si>
    <t>Содержание муниципальных бюджетных учреждений культуры (МБУ ЦПК иО   "Аттракцион"</t>
  </si>
  <si>
    <t>Цель 2 Организация библиотечного обслуживания населения, комплектование библиотечных фондов библиотек городского округа</t>
  </si>
  <si>
    <t>Содержание муницпальных бюдетных учреждений культуры (МБУ "ЦБС г. Югорска"</t>
  </si>
  <si>
    <t>Ожидаемые результаты представлены в разделе программы  «Ожидаемые конечные результаты, оценка результативности и эффективности реализации программы»</t>
  </si>
  <si>
    <t>Субсидия на комплектование книжных фондов библиотек городского округа</t>
  </si>
  <si>
    <t>Обеспечение норматива прироста библиотечного фонда</t>
  </si>
  <si>
    <t>Цель 3 Сохранение и популяризация историко-культурного наследия региона, привлечение к историческому наследию жителей города</t>
  </si>
  <si>
    <t>Содержание муниципальных бюджетных учреждений культуры (МБУ "Музей истории и этнографии"</t>
  </si>
  <si>
    <t>Итого по программе:  в том числе</t>
  </si>
  <si>
    <t>бюджет города, в том числе:</t>
  </si>
  <si>
    <t>содержание учреждений</t>
  </si>
  <si>
    <t>субсидия для выполнения муниципального задания</t>
  </si>
  <si>
    <t>субсидия для комплектования книжных фондов</t>
  </si>
  <si>
    <t>проведение мероприятий</t>
  </si>
  <si>
    <t>средства от предпринимательской и иной приносящей доход деятельности</t>
  </si>
  <si>
    <t>Добровольные пожертвования</t>
  </si>
  <si>
    <t xml:space="preserve">Национальные праздники (Проводы Зимы, Вороний день,
День славянской письменности
и культуры, Сабантуй, Вершина
 лета  Югорске и др.)
</t>
  </si>
  <si>
    <r>
      <t xml:space="preserve">Ежегодно не менее 5 национальных </t>
    </r>
    <r>
      <rPr>
        <sz val="10"/>
        <rFont val="Arial"/>
        <family val="1"/>
      </rPr>
      <t xml:space="preserve">праздников, кол-во посетителей 
 не менее 5 500 чел.
</t>
    </r>
  </si>
  <si>
    <t xml:space="preserve">Инновационная деятельность (конкурс социально-значимых
проектов)
</t>
  </si>
  <si>
    <r>
      <t xml:space="preserve">Реализация не </t>
    </r>
    <r>
      <rPr>
        <sz val="10"/>
        <rFont val="Arial"/>
        <family val="1"/>
      </rPr>
      <t xml:space="preserve">менее 4 проектов
ежегодно
</t>
    </r>
  </si>
  <si>
    <t xml:space="preserve">Фестивали, конкурсы (Северное сияние,  Визитная 
карточка,  Художественного
чтения,  Театр детской книги,
Театральная весна,  Пасха красная,
Димитриевская суббота  и др.)
</t>
  </si>
  <si>
    <r>
      <t xml:space="preserve">Ежегодно проведение в городе не </t>
    </r>
    <r>
      <rPr>
        <sz val="10"/>
        <rFont val="Arial"/>
        <family val="1"/>
      </rPr>
      <t xml:space="preserve">менее 5 фестивалей и конкурсов,
кол-во участников не менее 2 500 чел, участие не менее 2 коллективов в выездных фестивалях и конкурсах
</t>
    </r>
  </si>
  <si>
    <r>
      <t>Ожидаемые результаты представлены в разделе программы  «</t>
    </r>
    <r>
      <rPr>
        <sz val="10"/>
        <rFont val="Times New Roman"/>
        <family val="1"/>
      </rPr>
      <t xml:space="preserve">Ожидаемые конечные результаты, </t>
    </r>
    <r>
      <rPr>
        <sz val="10"/>
        <rFont val="Times New Roman"/>
        <family val="1"/>
      </rPr>
      <t>оценка результативности и эффективности реализации программы»</t>
    </r>
  </si>
  <si>
    <t>Финансирование в форме субсидий  для выполнения муниципального задания (МАУ "ЦК "Югра - презент"</t>
  </si>
  <si>
    <t>Ожидаемые результаты представлены в разделе программы "Ожидаемые результаты, оценка результативности и эффективности реализации программы"</t>
  </si>
  <si>
    <t>добровольные пожертвования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</si>
</sst>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justify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justify" vertical="top" wrapText="1"/>
    </xf>
    <xf numFmtId="49" fontId="22" fillId="0" borderId="11" xfId="0" applyNumberFormat="1" applyFont="1" applyBorder="1" applyAlignment="1">
      <alignment horizontal="justify" vertical="top" wrapText="1"/>
    </xf>
    <xf numFmtId="3" fontId="19" fillId="0" borderId="1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horizontal="justify" vertical="top"/>
    </xf>
    <xf numFmtId="0" fontId="20" fillId="0" borderId="11" xfId="0" applyFont="1" applyBorder="1" applyAlignment="1">
      <alignment horizontal="justify" vertical="center"/>
    </xf>
    <xf numFmtId="165" fontId="22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justify" vertical="top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justify" vertical="top" wrapText="1"/>
    </xf>
    <xf numFmtId="0" fontId="25" fillId="0" borderId="11" xfId="0" applyFont="1" applyBorder="1" applyAlignment="1">
      <alignment horizontal="justify" wrapText="1"/>
    </xf>
    <xf numFmtId="3" fontId="25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/>
    </xf>
    <xf numFmtId="0" fontId="0" fillId="0" borderId="11" xfId="0" applyFont="1" applyBorder="1" applyAlignment="1">
      <alignment horizontal="justify" vertical="top"/>
    </xf>
    <xf numFmtId="0" fontId="25" fillId="0" borderId="11" xfId="0" applyFont="1" applyBorder="1" applyAlignment="1">
      <alignment horizontal="justify" vertical="center"/>
    </xf>
    <xf numFmtId="165" fontId="25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justify" vertical="center"/>
    </xf>
    <xf numFmtId="0" fontId="21" fillId="0" borderId="11" xfId="0" applyFont="1" applyBorder="1" applyAlignment="1">
      <alignment horizontal="justify" vertical="center"/>
    </xf>
    <xf numFmtId="0" fontId="22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64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justify" vertical="top"/>
    </xf>
    <xf numFmtId="49" fontId="22" fillId="0" borderId="11" xfId="0" applyNumberFormat="1" applyFont="1" applyBorder="1" applyAlignment="1">
      <alignment horizontal="justify" vertical="top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/>
    </xf>
    <xf numFmtId="0" fontId="25" fillId="0" borderId="11" xfId="0" applyFont="1" applyBorder="1" applyAlignment="1">
      <alignment horizontal="justify" vertical="center"/>
    </xf>
    <xf numFmtId="0" fontId="25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 wrapText="1"/>
    </xf>
    <xf numFmtId="164" fontId="26" fillId="0" borderId="11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justify" vertical="top"/>
    </xf>
    <xf numFmtId="49" fontId="25" fillId="0" borderId="11" xfId="0" applyNumberFormat="1" applyFont="1" applyBorder="1" applyAlignment="1">
      <alignment horizontal="justify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top"/>
    </xf>
    <xf numFmtId="0" fontId="25" fillId="0" borderId="11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25">
      <selection activeCell="C28" sqref="C28"/>
    </sheetView>
  </sheetViews>
  <sheetFormatPr defaultColWidth="11.7109375" defaultRowHeight="12.75"/>
  <cols>
    <col min="1" max="1" width="4.57421875" style="0" customWidth="1"/>
    <col min="2" max="2" width="44.8515625" style="0" customWidth="1"/>
    <col min="3" max="3" width="17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>
        <v>2009</v>
      </c>
      <c r="E1" s="1">
        <v>2010</v>
      </c>
      <c r="F1" s="1">
        <v>2011</v>
      </c>
    </row>
    <row r="2" spans="1:6" ht="12.75">
      <c r="A2" s="2">
        <v>1</v>
      </c>
      <c r="B2" s="2" t="s">
        <v>3</v>
      </c>
      <c r="C2" s="2">
        <f>D2+E2+F2</f>
        <v>18175</v>
      </c>
      <c r="D2" s="2">
        <f>D4+D6</f>
        <v>5235</v>
      </c>
      <c r="E2" s="2">
        <f>E4+E6</f>
        <v>6560</v>
      </c>
      <c r="F2" s="2">
        <f>F4+F6</f>
        <v>6380</v>
      </c>
    </row>
    <row r="3" spans="1:6" ht="12.75">
      <c r="A3" s="1"/>
      <c r="B3" s="2"/>
      <c r="C3" s="2"/>
      <c r="D3" s="2"/>
      <c r="E3" s="2"/>
      <c r="F3" s="2"/>
    </row>
    <row r="4" spans="1:6" ht="12.75">
      <c r="A4" s="1">
        <v>1</v>
      </c>
      <c r="B4" s="1" t="s">
        <v>4</v>
      </c>
      <c r="C4" s="2">
        <f>D4+E4+F4</f>
        <v>450</v>
      </c>
      <c r="D4" s="2">
        <v>140</v>
      </c>
      <c r="E4" s="2">
        <v>150</v>
      </c>
      <c r="F4" s="2">
        <v>160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>
        <v>2</v>
      </c>
      <c r="B6" s="1" t="s">
        <v>5</v>
      </c>
      <c r="C6" s="2">
        <f aca="true" t="shared" si="0" ref="C6:C53">D6+E6+F6</f>
        <v>17725</v>
      </c>
      <c r="D6" s="2">
        <f>D7+D8+D9+D10+D11+D12+D13+D14+D15+D16+D17</f>
        <v>5095</v>
      </c>
      <c r="E6" s="2">
        <f>E7+E8+E9+E10+E11+E12+E13+E14+E15+E16+E17</f>
        <v>6410</v>
      </c>
      <c r="F6" s="2">
        <f>F7+F8+F9+F10+F11+F12+F13</f>
        <v>6220</v>
      </c>
    </row>
    <row r="7" spans="1:6" ht="12.75">
      <c r="A7" s="1"/>
      <c r="B7" s="1" t="s">
        <v>6</v>
      </c>
      <c r="C7" s="1">
        <f t="shared" si="0"/>
        <v>820</v>
      </c>
      <c r="D7" s="1">
        <v>220</v>
      </c>
      <c r="E7" s="1">
        <v>350</v>
      </c>
      <c r="F7" s="1">
        <v>250</v>
      </c>
    </row>
    <row r="8" spans="1:6" ht="12.75">
      <c r="A8" s="1"/>
      <c r="B8" s="1" t="s">
        <v>7</v>
      </c>
      <c r="C8" s="1">
        <f t="shared" si="0"/>
        <v>120</v>
      </c>
      <c r="D8" s="1">
        <v>30</v>
      </c>
      <c r="E8" s="1">
        <v>40</v>
      </c>
      <c r="F8" s="1">
        <v>50</v>
      </c>
    </row>
    <row r="9" spans="1:6" ht="12.75">
      <c r="A9" s="1"/>
      <c r="B9" s="1" t="s">
        <v>8</v>
      </c>
      <c r="C9" s="1">
        <f t="shared" si="0"/>
        <v>6300</v>
      </c>
      <c r="D9" s="1">
        <v>1900</v>
      </c>
      <c r="E9" s="1">
        <v>2100</v>
      </c>
      <c r="F9" s="1">
        <v>2300</v>
      </c>
    </row>
    <row r="10" spans="1:6" ht="12.75">
      <c r="A10" s="1"/>
      <c r="B10" s="1" t="s">
        <v>9</v>
      </c>
      <c r="C10" s="1">
        <f t="shared" si="0"/>
        <v>195</v>
      </c>
      <c r="D10" s="1">
        <v>60</v>
      </c>
      <c r="E10" s="1">
        <v>65</v>
      </c>
      <c r="F10" s="1">
        <v>70</v>
      </c>
    </row>
    <row r="11" spans="1:6" ht="12.75">
      <c r="A11" s="1"/>
      <c r="B11" s="1" t="s">
        <v>10</v>
      </c>
      <c r="C11" s="1">
        <f t="shared" si="0"/>
        <v>360</v>
      </c>
      <c r="D11" s="1">
        <v>50</v>
      </c>
      <c r="E11" s="1">
        <v>250</v>
      </c>
      <c r="F11" s="1">
        <v>60</v>
      </c>
    </row>
    <row r="12" spans="1:6" ht="12.75">
      <c r="A12" s="1"/>
      <c r="B12" s="1" t="s">
        <v>11</v>
      </c>
      <c r="C12" s="1">
        <f t="shared" si="0"/>
        <v>110</v>
      </c>
      <c r="D12" s="1">
        <v>30</v>
      </c>
      <c r="E12" s="1">
        <v>40</v>
      </c>
      <c r="F12" s="1">
        <v>40</v>
      </c>
    </row>
    <row r="13" spans="1:6" ht="12.75">
      <c r="A13" s="1"/>
      <c r="B13" s="1" t="s">
        <v>12</v>
      </c>
      <c r="C13" s="1">
        <f t="shared" si="0"/>
        <v>9550</v>
      </c>
      <c r="D13" s="1">
        <v>2700</v>
      </c>
      <c r="E13" s="1">
        <v>3400</v>
      </c>
      <c r="F13" s="1">
        <v>3450</v>
      </c>
    </row>
    <row r="14" spans="1:6" ht="12.75">
      <c r="A14" s="1"/>
      <c r="B14" s="1" t="s">
        <v>13</v>
      </c>
      <c r="C14" s="1">
        <f t="shared" si="0"/>
        <v>100</v>
      </c>
      <c r="D14" s="1">
        <v>50</v>
      </c>
      <c r="E14" s="1">
        <v>50</v>
      </c>
      <c r="F14" s="1"/>
    </row>
    <row r="15" spans="1:6" ht="12.75">
      <c r="A15" s="1"/>
      <c r="B15" s="1" t="s">
        <v>14</v>
      </c>
      <c r="C15" s="1">
        <f t="shared" si="0"/>
        <v>50</v>
      </c>
      <c r="D15" s="1"/>
      <c r="E15" s="1">
        <v>50</v>
      </c>
      <c r="F15" s="1"/>
    </row>
    <row r="16" spans="1:6" ht="12.75">
      <c r="A16" s="1"/>
      <c r="B16" s="1" t="s">
        <v>15</v>
      </c>
      <c r="C16" s="1">
        <f t="shared" si="0"/>
        <v>45</v>
      </c>
      <c r="D16" s="1">
        <v>15</v>
      </c>
      <c r="E16" s="1">
        <v>15</v>
      </c>
      <c r="F16" s="1">
        <v>15</v>
      </c>
    </row>
    <row r="17" spans="1:6" ht="12.75">
      <c r="A17" s="1"/>
      <c r="B17" s="1" t="s">
        <v>16</v>
      </c>
      <c r="C17" s="1">
        <f t="shared" si="0"/>
        <v>150</v>
      </c>
      <c r="D17" s="1">
        <v>40</v>
      </c>
      <c r="E17" s="1">
        <v>50</v>
      </c>
      <c r="F17" s="1">
        <v>60</v>
      </c>
    </row>
    <row r="18" spans="1:6" ht="12.75">
      <c r="A18" s="2">
        <v>2</v>
      </c>
      <c r="B18" s="2" t="s">
        <v>17</v>
      </c>
      <c r="C18" s="2">
        <f t="shared" si="0"/>
        <v>765</v>
      </c>
      <c r="D18" s="2">
        <f>D19+D20+D21+D22+D23</f>
        <v>215</v>
      </c>
      <c r="E18" s="2">
        <f>E19+E20+E21+E22+E23</f>
        <v>255</v>
      </c>
      <c r="F18" s="2">
        <f>F19+F20+F21+F22+F23</f>
        <v>295</v>
      </c>
    </row>
    <row r="19" spans="1:6" ht="12.75">
      <c r="A19" s="1"/>
      <c r="B19" s="1" t="s">
        <v>18</v>
      </c>
      <c r="C19" s="1">
        <f t="shared" si="0"/>
        <v>240</v>
      </c>
      <c r="D19" s="1">
        <v>70</v>
      </c>
      <c r="E19" s="1">
        <v>80</v>
      </c>
      <c r="F19" s="1">
        <v>90</v>
      </c>
    </row>
    <row r="20" spans="1:6" ht="12.75">
      <c r="A20" s="1"/>
      <c r="B20" s="1" t="s">
        <v>19</v>
      </c>
      <c r="C20" s="1">
        <f t="shared" si="0"/>
        <v>30</v>
      </c>
      <c r="D20" s="1">
        <v>10</v>
      </c>
      <c r="E20" s="1">
        <v>10</v>
      </c>
      <c r="F20" s="1">
        <v>10</v>
      </c>
    </row>
    <row r="21" spans="1:6" ht="12.75">
      <c r="A21" s="1"/>
      <c r="B21" s="1" t="s">
        <v>20</v>
      </c>
      <c r="C21" s="1">
        <f t="shared" si="0"/>
        <v>40</v>
      </c>
      <c r="D21" s="1">
        <v>10</v>
      </c>
      <c r="E21" s="1">
        <v>15</v>
      </c>
      <c r="F21" s="1">
        <v>15</v>
      </c>
    </row>
    <row r="22" spans="1:6" ht="12.75">
      <c r="A22" s="1"/>
      <c r="B22" s="1" t="s">
        <v>21</v>
      </c>
      <c r="C22" s="1">
        <f t="shared" si="0"/>
        <v>80</v>
      </c>
      <c r="D22" s="1">
        <v>25</v>
      </c>
      <c r="E22" s="1">
        <v>25</v>
      </c>
      <c r="F22" s="1">
        <v>30</v>
      </c>
    </row>
    <row r="23" spans="1:6" ht="12.75">
      <c r="A23" s="1"/>
      <c r="B23" s="1" t="s">
        <v>22</v>
      </c>
      <c r="C23" s="1">
        <f t="shared" si="0"/>
        <v>375</v>
      </c>
      <c r="D23" s="1">
        <v>100</v>
      </c>
      <c r="E23" s="1">
        <v>125</v>
      </c>
      <c r="F23" s="1">
        <v>150</v>
      </c>
    </row>
    <row r="24" spans="1:6" ht="12.75">
      <c r="A24" s="2">
        <v>3</v>
      </c>
      <c r="B24" s="2" t="s">
        <v>23</v>
      </c>
      <c r="C24" s="2">
        <f t="shared" si="0"/>
        <v>3420</v>
      </c>
      <c r="D24" s="2">
        <f>D25+D26+D27</f>
        <v>1250</v>
      </c>
      <c r="E24" s="2">
        <f>E25+E26+E27</f>
        <v>1020</v>
      </c>
      <c r="F24" s="2">
        <f>F25+F26+F27</f>
        <v>1150</v>
      </c>
    </row>
    <row r="25" spans="1:6" ht="12.75">
      <c r="A25" s="1"/>
      <c r="B25" s="1" t="s">
        <v>24</v>
      </c>
      <c r="C25" s="1">
        <f t="shared" si="0"/>
        <v>2700</v>
      </c>
      <c r="D25" s="1">
        <v>800</v>
      </c>
      <c r="E25" s="1">
        <v>900</v>
      </c>
      <c r="F25" s="1">
        <v>1000</v>
      </c>
    </row>
    <row r="26" spans="1:6" ht="12.75">
      <c r="A26" s="1"/>
      <c r="B26" s="1" t="s">
        <v>25</v>
      </c>
      <c r="C26" s="1">
        <f t="shared" si="0"/>
        <v>350</v>
      </c>
      <c r="D26" s="1">
        <v>350</v>
      </c>
      <c r="E26" s="1"/>
      <c r="F26" s="1"/>
    </row>
    <row r="27" spans="1:6" ht="12.75">
      <c r="A27" s="1"/>
      <c r="B27" s="1" t="s">
        <v>26</v>
      </c>
      <c r="C27" s="1">
        <f t="shared" si="0"/>
        <v>370</v>
      </c>
      <c r="D27" s="1">
        <v>100</v>
      </c>
      <c r="E27" s="1">
        <v>120</v>
      </c>
      <c r="F27" s="1">
        <v>150</v>
      </c>
    </row>
    <row r="28" spans="1:6" ht="12.75">
      <c r="A28" s="2">
        <v>4</v>
      </c>
      <c r="B28" s="2" t="s">
        <v>27</v>
      </c>
      <c r="C28" s="2">
        <f t="shared" si="0"/>
        <v>3841</v>
      </c>
      <c r="D28" s="2">
        <f>D29+D30+D31+D32+D33+D34+D35+D36+D37+D38+D39+D40+D41+D42+D43</f>
        <v>1032</v>
      </c>
      <c r="E28" s="2">
        <f>E29+E30+E31+E32+E33+E34+E35+E36+E37+E38+E39+E40+E41+E42+E43</f>
        <v>1187</v>
      </c>
      <c r="F28" s="2">
        <f>F29+F30+F31+F32+F33+F34+F35+F36+F37+F38+F39+F40+F41+F42+F43</f>
        <v>1622</v>
      </c>
    </row>
    <row r="29" spans="1:6" ht="12.75">
      <c r="A29" s="1"/>
      <c r="B29" s="1" t="s">
        <v>28</v>
      </c>
      <c r="C29" s="1">
        <f t="shared" si="0"/>
        <v>105</v>
      </c>
      <c r="D29" s="1">
        <v>30</v>
      </c>
      <c r="E29" s="1">
        <v>35</v>
      </c>
      <c r="F29" s="1">
        <v>40</v>
      </c>
    </row>
    <row r="30" spans="1:6" ht="12.75">
      <c r="A30" s="1"/>
      <c r="B30" s="1" t="s">
        <v>29</v>
      </c>
      <c r="C30" s="1">
        <f t="shared" si="0"/>
        <v>51</v>
      </c>
      <c r="D30" s="1">
        <v>17</v>
      </c>
      <c r="E30" s="1">
        <v>17</v>
      </c>
      <c r="F30" s="1">
        <v>17</v>
      </c>
    </row>
    <row r="31" spans="1:6" ht="12.75">
      <c r="A31" s="1"/>
      <c r="B31" s="1" t="s">
        <v>30</v>
      </c>
      <c r="C31" s="1">
        <f t="shared" si="0"/>
        <v>285</v>
      </c>
      <c r="D31" s="1">
        <v>75</v>
      </c>
      <c r="E31" s="1">
        <v>90</v>
      </c>
      <c r="F31" s="1">
        <v>120</v>
      </c>
    </row>
    <row r="32" spans="1:6" ht="12.75">
      <c r="A32" s="1"/>
      <c r="B32" s="1" t="s">
        <v>31</v>
      </c>
      <c r="C32" s="1">
        <f t="shared" si="0"/>
        <v>150</v>
      </c>
      <c r="D32" s="1">
        <v>45</v>
      </c>
      <c r="E32" s="1">
        <v>50</v>
      </c>
      <c r="F32" s="1">
        <v>55</v>
      </c>
    </row>
    <row r="33" spans="1:6" ht="12.75">
      <c r="A33" s="1"/>
      <c r="B33" s="1" t="s">
        <v>32</v>
      </c>
      <c r="C33" s="1">
        <f t="shared" si="0"/>
        <v>150</v>
      </c>
      <c r="D33" s="1">
        <v>45</v>
      </c>
      <c r="E33" s="1">
        <v>50</v>
      </c>
      <c r="F33" s="1">
        <v>55</v>
      </c>
    </row>
    <row r="34" spans="1:6" ht="12.75">
      <c r="A34" s="1"/>
      <c r="B34" s="1" t="s">
        <v>33</v>
      </c>
      <c r="C34" s="1">
        <f t="shared" si="0"/>
        <v>95</v>
      </c>
      <c r="D34" s="1">
        <v>30</v>
      </c>
      <c r="E34" s="1">
        <v>30</v>
      </c>
      <c r="F34" s="1">
        <v>35</v>
      </c>
    </row>
    <row r="35" spans="1:6" ht="12.75">
      <c r="A35" s="1"/>
      <c r="B35" s="1" t="s">
        <v>34</v>
      </c>
      <c r="C35" s="1">
        <f t="shared" si="0"/>
        <v>1350</v>
      </c>
      <c r="D35" s="1">
        <v>350</v>
      </c>
      <c r="E35" s="1">
        <v>400</v>
      </c>
      <c r="F35" s="1">
        <v>600</v>
      </c>
    </row>
    <row r="36" spans="1:6" ht="12.75">
      <c r="A36" s="1"/>
      <c r="B36" s="1" t="s">
        <v>35</v>
      </c>
      <c r="C36" s="1">
        <f t="shared" si="0"/>
        <v>95</v>
      </c>
      <c r="D36" s="1">
        <v>30</v>
      </c>
      <c r="E36" s="1">
        <v>30</v>
      </c>
      <c r="F36" s="1">
        <v>35</v>
      </c>
    </row>
    <row r="37" spans="1:6" ht="12.75">
      <c r="A37" s="1"/>
      <c r="B37" s="1" t="s">
        <v>36</v>
      </c>
      <c r="C37" s="1">
        <f t="shared" si="0"/>
        <v>440</v>
      </c>
      <c r="D37" s="1">
        <v>120</v>
      </c>
      <c r="E37" s="1">
        <v>150</v>
      </c>
      <c r="F37" s="1">
        <v>170</v>
      </c>
    </row>
    <row r="38" spans="1:6" ht="12.75">
      <c r="A38" s="1"/>
      <c r="B38" s="1" t="s">
        <v>37</v>
      </c>
      <c r="C38" s="1">
        <f t="shared" si="0"/>
        <v>150</v>
      </c>
      <c r="D38" s="1">
        <v>45</v>
      </c>
      <c r="E38" s="1">
        <v>50</v>
      </c>
      <c r="F38" s="1">
        <v>55</v>
      </c>
    </row>
    <row r="39" spans="1:6" ht="12.75">
      <c r="A39" s="1"/>
      <c r="B39" s="1" t="s">
        <v>38</v>
      </c>
      <c r="C39" s="1">
        <f t="shared" si="0"/>
        <v>135</v>
      </c>
      <c r="D39" s="1">
        <v>40</v>
      </c>
      <c r="E39" s="1">
        <v>45</v>
      </c>
      <c r="F39" s="1">
        <v>50</v>
      </c>
    </row>
    <row r="40" spans="1:6" ht="12.75">
      <c r="A40" s="1"/>
      <c r="B40" s="1" t="s">
        <v>39</v>
      </c>
      <c r="C40" s="1">
        <f t="shared" si="0"/>
        <v>300</v>
      </c>
      <c r="D40" s="1">
        <v>100</v>
      </c>
      <c r="E40" s="1">
        <v>100</v>
      </c>
      <c r="F40" s="1">
        <v>100</v>
      </c>
    </row>
    <row r="41" spans="1:6" ht="12.75">
      <c r="A41" s="1"/>
      <c r="B41" s="1" t="s">
        <v>40</v>
      </c>
      <c r="C41" s="1">
        <f t="shared" si="0"/>
        <v>215</v>
      </c>
      <c r="D41" s="1">
        <v>55</v>
      </c>
      <c r="E41" s="1">
        <v>70</v>
      </c>
      <c r="F41" s="1">
        <v>90</v>
      </c>
    </row>
    <row r="42" spans="1:6" ht="12.75">
      <c r="A42" s="1"/>
      <c r="B42" s="1" t="s">
        <v>41</v>
      </c>
      <c r="C42" s="1">
        <f t="shared" si="0"/>
        <v>100</v>
      </c>
      <c r="D42" s="1"/>
      <c r="E42" s="1"/>
      <c r="F42" s="1">
        <v>100</v>
      </c>
    </row>
    <row r="43" spans="1:6" ht="12.75">
      <c r="A43" s="1"/>
      <c r="B43" s="1" t="s">
        <v>42</v>
      </c>
      <c r="C43" s="1">
        <f t="shared" si="0"/>
        <v>220</v>
      </c>
      <c r="D43" s="1">
        <v>50</v>
      </c>
      <c r="E43" s="1">
        <v>70</v>
      </c>
      <c r="F43" s="1">
        <v>100</v>
      </c>
    </row>
    <row r="44" spans="1:6" ht="12.75">
      <c r="A44" s="2">
        <v>5</v>
      </c>
      <c r="B44" s="2" t="s">
        <v>43</v>
      </c>
      <c r="C44" s="2">
        <f t="shared" si="0"/>
        <v>270</v>
      </c>
      <c r="D44" s="2">
        <f>D45+D46</f>
        <v>80</v>
      </c>
      <c r="E44" s="2">
        <f>E45+E46</f>
        <v>90</v>
      </c>
      <c r="F44" s="2">
        <f>F45+F46</f>
        <v>100</v>
      </c>
    </row>
    <row r="45" spans="1:6" ht="12.75">
      <c r="A45" s="1"/>
      <c r="B45" s="1" t="s">
        <v>44</v>
      </c>
      <c r="C45" s="1">
        <f t="shared" si="0"/>
        <v>120</v>
      </c>
      <c r="D45" s="1">
        <v>35</v>
      </c>
      <c r="E45" s="1">
        <v>40</v>
      </c>
      <c r="F45" s="1">
        <v>45</v>
      </c>
    </row>
    <row r="46" spans="1:6" ht="12.75">
      <c r="A46" s="1"/>
      <c r="B46" s="1" t="s">
        <v>45</v>
      </c>
      <c r="C46" s="1">
        <f t="shared" si="0"/>
        <v>150</v>
      </c>
      <c r="D46" s="1">
        <v>45</v>
      </c>
      <c r="E46" s="1">
        <v>50</v>
      </c>
      <c r="F46" s="1">
        <v>55</v>
      </c>
    </row>
    <row r="47" spans="1:6" ht="12.75">
      <c r="A47" s="2">
        <v>6</v>
      </c>
      <c r="B47" s="2" t="s">
        <v>46</v>
      </c>
      <c r="C47" s="2">
        <f t="shared" si="0"/>
        <v>1310</v>
      </c>
      <c r="D47" s="2">
        <f>D48+D49+D50+D51+D52</f>
        <v>340</v>
      </c>
      <c r="E47" s="2">
        <f>E48+E49+E50+E51+E52</f>
        <v>440</v>
      </c>
      <c r="F47" s="2">
        <f>F48+F49+F50+F50+F51+F52</f>
        <v>530</v>
      </c>
    </row>
    <row r="48" spans="1:6" ht="12.75">
      <c r="A48" s="1"/>
      <c r="B48" s="1" t="s">
        <v>47</v>
      </c>
      <c r="C48" s="1">
        <f t="shared" si="0"/>
        <v>570</v>
      </c>
      <c r="D48" s="1">
        <v>170</v>
      </c>
      <c r="E48" s="1">
        <v>190</v>
      </c>
      <c r="F48" s="1">
        <v>210</v>
      </c>
    </row>
    <row r="49" spans="1:6" ht="12.75">
      <c r="A49" s="1"/>
      <c r="B49" s="1" t="s">
        <v>48</v>
      </c>
      <c r="C49" s="1">
        <f t="shared" si="0"/>
        <v>130</v>
      </c>
      <c r="D49" s="1">
        <v>30</v>
      </c>
      <c r="E49" s="1">
        <v>50</v>
      </c>
      <c r="F49" s="1">
        <v>50</v>
      </c>
    </row>
    <row r="50" spans="1:6" ht="12.75">
      <c r="A50" s="1"/>
      <c r="B50" s="1" t="s">
        <v>49</v>
      </c>
      <c r="C50" s="1">
        <f t="shared" si="0"/>
        <v>130</v>
      </c>
      <c r="D50" s="1">
        <v>30</v>
      </c>
      <c r="E50" s="1">
        <v>50</v>
      </c>
      <c r="F50" s="1">
        <v>50</v>
      </c>
    </row>
    <row r="51" spans="1:6" ht="12.75">
      <c r="A51" s="1"/>
      <c r="B51" s="1" t="s">
        <v>50</v>
      </c>
      <c r="C51" s="1">
        <f t="shared" si="0"/>
        <v>300</v>
      </c>
      <c r="D51" s="1">
        <v>80</v>
      </c>
      <c r="E51" s="1">
        <v>100</v>
      </c>
      <c r="F51" s="1">
        <v>120</v>
      </c>
    </row>
    <row r="52" spans="1:6" ht="12.75">
      <c r="A52" s="1"/>
      <c r="B52" s="1" t="s">
        <v>51</v>
      </c>
      <c r="C52" s="1">
        <f t="shared" si="0"/>
        <v>130</v>
      </c>
      <c r="D52" s="1">
        <v>30</v>
      </c>
      <c r="E52" s="1">
        <v>50</v>
      </c>
      <c r="F52" s="1">
        <v>50</v>
      </c>
    </row>
    <row r="53" spans="1:6" ht="12.75">
      <c r="A53" s="1"/>
      <c r="B53" s="2" t="s">
        <v>52</v>
      </c>
      <c r="C53" s="2">
        <f t="shared" si="0"/>
        <v>27781</v>
      </c>
      <c r="D53" s="2">
        <f>D2+D18+D24+D28+D44+D47</f>
        <v>8152</v>
      </c>
      <c r="E53" s="2">
        <f>E2+E18+E24+E28+E44+E47</f>
        <v>9552</v>
      </c>
      <c r="F53" s="2">
        <f>F2+F18+F24+F28+F44+F47</f>
        <v>10077</v>
      </c>
    </row>
    <row r="54" ht="12.75">
      <c r="C54" s="3">
        <f>C2+C18+C24+C28+C44+C47</f>
        <v>27781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50" zoomScaleSheetLayoutView="50" zoomScalePageLayoutView="0" workbookViewId="0" topLeftCell="A1">
      <selection activeCell="F16" sqref="F16"/>
    </sheetView>
  </sheetViews>
  <sheetFormatPr defaultColWidth="11.7109375" defaultRowHeight="12.75"/>
  <cols>
    <col min="1" max="1" width="13.140625" style="0" customWidth="1"/>
    <col min="2" max="2" width="71.28125" style="0" customWidth="1"/>
    <col min="3" max="3" width="40.7109375" style="0" customWidth="1"/>
    <col min="4" max="4" width="19.8515625" style="0" customWidth="1"/>
    <col min="5" max="5" width="16.140625" style="0" customWidth="1"/>
    <col min="6" max="6" width="16.8515625" style="0" customWidth="1"/>
    <col min="7" max="7" width="20.421875" style="0" customWidth="1"/>
    <col min="8" max="8" width="32.57421875" style="0" customWidth="1"/>
    <col min="9" max="9" width="78.28125" style="0" customWidth="1"/>
  </cols>
  <sheetData>
    <row r="1" spans="1:9" ht="26.25">
      <c r="A1" s="51" t="s">
        <v>53</v>
      </c>
      <c r="B1" s="51"/>
      <c r="C1" s="51"/>
      <c r="D1" s="51"/>
      <c r="E1" s="51"/>
      <c r="F1" s="51"/>
      <c r="G1" s="51"/>
      <c r="H1" s="51"/>
      <c r="I1" s="51"/>
    </row>
    <row r="2" spans="1:9" ht="23.25">
      <c r="A2" s="52" t="s">
        <v>54</v>
      </c>
      <c r="B2" s="52"/>
      <c r="C2" s="52"/>
      <c r="D2" s="52"/>
      <c r="E2" s="52"/>
      <c r="F2" s="52"/>
      <c r="G2" s="52"/>
      <c r="H2" s="52"/>
      <c r="I2" s="52"/>
    </row>
    <row r="3" spans="1:9" ht="23.25">
      <c r="A3" s="52" t="s">
        <v>55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53" t="s">
        <v>56</v>
      </c>
      <c r="B4" s="53"/>
      <c r="C4" s="53"/>
      <c r="D4" s="53"/>
      <c r="E4" s="53"/>
      <c r="F4" s="53"/>
      <c r="G4" s="53"/>
      <c r="H4" s="53"/>
      <c r="I4" s="4"/>
    </row>
    <row r="5" spans="1:9" ht="20.25">
      <c r="A5" s="45" t="s">
        <v>57</v>
      </c>
      <c r="B5" s="45" t="s">
        <v>58</v>
      </c>
      <c r="C5" s="45" t="s">
        <v>59</v>
      </c>
      <c r="D5" s="45" t="s">
        <v>60</v>
      </c>
      <c r="E5" s="45"/>
      <c r="F5" s="45"/>
      <c r="G5" s="45"/>
      <c r="H5" s="45" t="s">
        <v>61</v>
      </c>
      <c r="I5" s="47" t="s">
        <v>62</v>
      </c>
    </row>
    <row r="6" spans="1:9" ht="20.25">
      <c r="A6" s="45"/>
      <c r="B6" s="45"/>
      <c r="C6" s="45" t="s">
        <v>63</v>
      </c>
      <c r="D6" s="45" t="s">
        <v>64</v>
      </c>
      <c r="E6" s="47" t="s">
        <v>65</v>
      </c>
      <c r="F6" s="47"/>
      <c r="G6" s="47"/>
      <c r="H6" s="45"/>
      <c r="I6" s="45"/>
    </row>
    <row r="7" spans="1:9" ht="18" customHeight="1">
      <c r="A7" s="45"/>
      <c r="B7" s="45"/>
      <c r="C7" s="45"/>
      <c r="D7" s="45"/>
      <c r="E7" s="5" t="s">
        <v>66</v>
      </c>
      <c r="F7" s="5" t="s">
        <v>67</v>
      </c>
      <c r="G7" s="5" t="s">
        <v>68</v>
      </c>
      <c r="H7" s="45"/>
      <c r="I7" s="45"/>
    </row>
    <row r="8" spans="1:9" ht="18" customHeight="1">
      <c r="A8" s="47" t="s">
        <v>69</v>
      </c>
      <c r="B8" s="47"/>
      <c r="C8" s="47"/>
      <c r="D8" s="47"/>
      <c r="E8" s="47"/>
      <c r="F8" s="47"/>
      <c r="G8" s="47"/>
      <c r="H8" s="47"/>
      <c r="I8" s="47"/>
    </row>
    <row r="9" spans="1:9" ht="41.25" customHeight="1">
      <c r="A9" s="45">
        <v>1</v>
      </c>
      <c r="B9" s="50" t="s">
        <v>70</v>
      </c>
      <c r="C9" s="49" t="s">
        <v>71</v>
      </c>
      <c r="D9" s="46">
        <v>1000</v>
      </c>
      <c r="E9" s="46">
        <v>400</v>
      </c>
      <c r="F9" s="46">
        <v>300</v>
      </c>
      <c r="G9" s="46">
        <v>300</v>
      </c>
      <c r="H9" s="47" t="s">
        <v>72</v>
      </c>
      <c r="I9" s="48" t="s">
        <v>73</v>
      </c>
    </row>
    <row r="10" spans="1:9" ht="20.25" customHeight="1">
      <c r="A10" s="45"/>
      <c r="B10" s="50"/>
      <c r="C10" s="49"/>
      <c r="D10" s="46"/>
      <c r="E10" s="46"/>
      <c r="F10" s="46"/>
      <c r="G10" s="46"/>
      <c r="H10" s="47"/>
      <c r="I10" s="48"/>
    </row>
    <row r="11" spans="1:9" ht="23.25" customHeight="1">
      <c r="A11" s="45">
        <v>2</v>
      </c>
      <c r="B11" s="50" t="s">
        <v>74</v>
      </c>
      <c r="C11" s="49" t="s">
        <v>75</v>
      </c>
      <c r="D11" s="46">
        <f>E11+F11+G11</f>
        <v>6170</v>
      </c>
      <c r="E11" s="46">
        <f>2210-40</f>
        <v>2170</v>
      </c>
      <c r="F11" s="46">
        <v>2000</v>
      </c>
      <c r="G11" s="46">
        <v>2000</v>
      </c>
      <c r="H11" s="47" t="s">
        <v>72</v>
      </c>
      <c r="I11" s="48" t="s">
        <v>76</v>
      </c>
    </row>
    <row r="12" spans="1:9" ht="27.75" customHeight="1">
      <c r="A12" s="45"/>
      <c r="B12" s="50"/>
      <c r="C12" s="49"/>
      <c r="D12" s="46"/>
      <c r="E12" s="46"/>
      <c r="F12" s="46"/>
      <c r="G12" s="46"/>
      <c r="H12" s="47"/>
      <c r="I12" s="48"/>
    </row>
    <row r="13" spans="1:9" ht="102" customHeight="1">
      <c r="A13" s="5">
        <v>3</v>
      </c>
      <c r="B13" s="7" t="s">
        <v>77</v>
      </c>
      <c r="C13" s="5" t="s">
        <v>71</v>
      </c>
      <c r="D13" s="8">
        <f>E13+F13+G13</f>
        <v>95</v>
      </c>
      <c r="E13" s="8">
        <v>40</v>
      </c>
      <c r="F13" s="8">
        <v>34</v>
      </c>
      <c r="G13" s="8">
        <v>21</v>
      </c>
      <c r="H13" s="6" t="s">
        <v>72</v>
      </c>
      <c r="I13" s="9" t="s">
        <v>78</v>
      </c>
    </row>
    <row r="14" spans="1:9" ht="24.75" customHeight="1">
      <c r="A14" s="45">
        <v>4</v>
      </c>
      <c r="B14" s="50" t="s">
        <v>79</v>
      </c>
      <c r="C14" s="49" t="s">
        <v>75</v>
      </c>
      <c r="D14" s="46">
        <f>E14+F14+G14</f>
        <v>750</v>
      </c>
      <c r="E14" s="46">
        <v>250</v>
      </c>
      <c r="F14" s="46">
        <v>250</v>
      </c>
      <c r="G14" s="46">
        <v>250</v>
      </c>
      <c r="H14" s="47" t="s">
        <v>72</v>
      </c>
      <c r="I14" s="48" t="s">
        <v>80</v>
      </c>
    </row>
    <row r="15" spans="1:9" ht="45.75" customHeight="1">
      <c r="A15" s="45"/>
      <c r="B15" s="50"/>
      <c r="C15" s="49"/>
      <c r="D15" s="46"/>
      <c r="E15" s="46"/>
      <c r="F15" s="46"/>
      <c r="G15" s="46"/>
      <c r="H15" s="47"/>
      <c r="I15" s="48"/>
    </row>
    <row r="16" spans="1:10" ht="57.75" customHeight="1">
      <c r="A16" s="5">
        <v>5</v>
      </c>
      <c r="B16" s="7" t="s">
        <v>81</v>
      </c>
      <c r="C16" s="5" t="s">
        <v>71</v>
      </c>
      <c r="D16" s="8">
        <f>E16+F16+G16</f>
        <v>1160</v>
      </c>
      <c r="E16" s="8">
        <v>400</v>
      </c>
      <c r="F16" s="8">
        <v>400</v>
      </c>
      <c r="G16" s="8">
        <v>360</v>
      </c>
      <c r="H16" s="6" t="s">
        <v>72</v>
      </c>
      <c r="I16" s="9" t="s">
        <v>82</v>
      </c>
      <c r="J16" t="s">
        <v>83</v>
      </c>
    </row>
    <row r="17" spans="1:9" ht="26.25" customHeight="1">
      <c r="A17" s="45">
        <v>6</v>
      </c>
      <c r="B17" s="36" t="s">
        <v>84</v>
      </c>
      <c r="C17" s="49" t="s">
        <v>75</v>
      </c>
      <c r="D17" s="46">
        <f>E17+F17+G17</f>
        <v>1150</v>
      </c>
      <c r="E17" s="46">
        <v>500</v>
      </c>
      <c r="F17" s="46">
        <v>400</v>
      </c>
      <c r="G17" s="46">
        <v>250</v>
      </c>
      <c r="H17" s="47" t="s">
        <v>72</v>
      </c>
      <c r="I17" s="48" t="s">
        <v>85</v>
      </c>
    </row>
    <row r="18" spans="1:9" ht="59.25" customHeight="1">
      <c r="A18" s="45"/>
      <c r="B18" s="36"/>
      <c r="C18" s="49"/>
      <c r="D18" s="46"/>
      <c r="E18" s="46"/>
      <c r="F18" s="46"/>
      <c r="G18" s="46"/>
      <c r="H18" s="47"/>
      <c r="I18" s="48"/>
    </row>
    <row r="19" spans="1:9" ht="60.75" customHeight="1">
      <c r="A19" s="5">
        <v>7</v>
      </c>
      <c r="B19" s="7" t="s">
        <v>86</v>
      </c>
      <c r="C19" s="5" t="s">
        <v>71</v>
      </c>
      <c r="D19" s="8">
        <f aca="true" t="shared" si="0" ref="D19:D26">E19+F19+G19</f>
        <v>7686</v>
      </c>
      <c r="E19" s="8">
        <v>3600</v>
      </c>
      <c r="F19" s="8">
        <v>2106</v>
      </c>
      <c r="G19" s="8">
        <v>1980</v>
      </c>
      <c r="H19" s="6" t="s">
        <v>72</v>
      </c>
      <c r="I19" s="9" t="s">
        <v>87</v>
      </c>
    </row>
    <row r="20" spans="1:9" ht="26.25" customHeight="1">
      <c r="A20" s="45">
        <v>8</v>
      </c>
      <c r="B20" s="42" t="s">
        <v>88</v>
      </c>
      <c r="C20" s="7" t="s">
        <v>89</v>
      </c>
      <c r="D20" s="8">
        <f t="shared" si="0"/>
        <v>9908</v>
      </c>
      <c r="E20" s="11">
        <v>9908</v>
      </c>
      <c r="F20" s="8">
        <v>0</v>
      </c>
      <c r="G20" s="8">
        <v>0</v>
      </c>
      <c r="H20" s="43" t="s">
        <v>72</v>
      </c>
      <c r="I20" s="44" t="s">
        <v>90</v>
      </c>
    </row>
    <row r="21" spans="1:9" ht="96.75" customHeight="1">
      <c r="A21" s="45"/>
      <c r="B21" s="42"/>
      <c r="C21" s="13" t="s">
        <v>91</v>
      </c>
      <c r="D21" s="8">
        <f t="shared" si="0"/>
        <v>530</v>
      </c>
      <c r="E21" s="8">
        <v>530</v>
      </c>
      <c r="F21" s="8">
        <v>0</v>
      </c>
      <c r="G21" s="8">
        <v>0</v>
      </c>
      <c r="H21" s="43"/>
      <c r="I21" s="44" t="s">
        <v>90</v>
      </c>
    </row>
    <row r="22" spans="1:9" ht="60.75">
      <c r="A22" s="5">
        <v>9</v>
      </c>
      <c r="B22" s="10" t="s">
        <v>92</v>
      </c>
      <c r="C22" s="13" t="s">
        <v>71</v>
      </c>
      <c r="D22" s="11">
        <f t="shared" si="0"/>
        <v>74317</v>
      </c>
      <c r="E22" s="11">
        <v>18167</v>
      </c>
      <c r="F22" s="11">
        <v>28075</v>
      </c>
      <c r="G22" s="11">
        <v>28075</v>
      </c>
      <c r="H22" s="12" t="s">
        <v>93</v>
      </c>
      <c r="I22" s="9" t="s">
        <v>94</v>
      </c>
    </row>
    <row r="23" spans="1:9" ht="42.75" customHeight="1">
      <c r="A23" s="45">
        <v>10</v>
      </c>
      <c r="B23" s="42" t="s">
        <v>95</v>
      </c>
      <c r="C23" s="7" t="s">
        <v>71</v>
      </c>
      <c r="D23" s="8">
        <f t="shared" si="0"/>
        <v>17346</v>
      </c>
      <c r="E23" s="8">
        <v>7386</v>
      </c>
      <c r="F23" s="8">
        <v>5310</v>
      </c>
      <c r="G23" s="8">
        <v>4650</v>
      </c>
      <c r="H23" s="43" t="s">
        <v>93</v>
      </c>
      <c r="I23" s="44" t="s">
        <v>90</v>
      </c>
    </row>
    <row r="24" spans="1:9" ht="105.75" customHeight="1">
      <c r="A24" s="45"/>
      <c r="B24" s="42"/>
      <c r="C24" s="7" t="s">
        <v>91</v>
      </c>
      <c r="D24" s="8">
        <f t="shared" si="0"/>
        <v>440</v>
      </c>
      <c r="E24" s="8">
        <v>150</v>
      </c>
      <c r="F24" s="8">
        <v>140</v>
      </c>
      <c r="G24" s="8">
        <v>150</v>
      </c>
      <c r="H24" s="43"/>
      <c r="I24" s="44" t="s">
        <v>90</v>
      </c>
    </row>
    <row r="25" spans="1:9" ht="23.25" customHeight="1">
      <c r="A25" s="45">
        <v>11</v>
      </c>
      <c r="B25" s="42" t="s">
        <v>96</v>
      </c>
      <c r="C25" s="7" t="s">
        <v>71</v>
      </c>
      <c r="D25" s="8">
        <f t="shared" si="0"/>
        <v>18587</v>
      </c>
      <c r="E25" s="8">
        <v>7952</v>
      </c>
      <c r="F25" s="8">
        <v>5675</v>
      </c>
      <c r="G25" s="8">
        <v>4960</v>
      </c>
      <c r="H25" s="43" t="s">
        <v>93</v>
      </c>
      <c r="I25" s="44" t="s">
        <v>90</v>
      </c>
    </row>
    <row r="26" spans="1:9" ht="100.5" customHeight="1">
      <c r="A26" s="45"/>
      <c r="B26" s="42"/>
      <c r="C26" s="7" t="s">
        <v>91</v>
      </c>
      <c r="D26" s="8">
        <f t="shared" si="0"/>
        <v>3080</v>
      </c>
      <c r="E26" s="8">
        <v>1000</v>
      </c>
      <c r="F26" s="8">
        <v>1000</v>
      </c>
      <c r="G26" s="8">
        <v>1080</v>
      </c>
      <c r="H26" s="43"/>
      <c r="I26" s="44" t="s">
        <v>90</v>
      </c>
    </row>
    <row r="27" spans="1:9" ht="18.75" customHeight="1">
      <c r="A27" s="40" t="s">
        <v>97</v>
      </c>
      <c r="B27" s="40"/>
      <c r="C27" s="40"/>
      <c r="D27" s="40"/>
      <c r="E27" s="40"/>
      <c r="F27" s="40"/>
      <c r="G27" s="40"/>
      <c r="H27" s="40"/>
      <c r="I27" s="40"/>
    </row>
    <row r="28" spans="1:9" ht="24.75" customHeight="1">
      <c r="A28" s="41">
        <v>12</v>
      </c>
      <c r="B28" s="42" t="s">
        <v>98</v>
      </c>
      <c r="C28" s="7" t="s">
        <v>71</v>
      </c>
      <c r="D28" s="8">
        <f>E28+F28+G28</f>
        <v>26674</v>
      </c>
      <c r="E28" s="8">
        <v>11289</v>
      </c>
      <c r="F28" s="8">
        <v>8204</v>
      </c>
      <c r="G28" s="8">
        <v>7181</v>
      </c>
      <c r="H28" s="43" t="s">
        <v>93</v>
      </c>
      <c r="I28" s="44" t="s">
        <v>99</v>
      </c>
    </row>
    <row r="29" spans="1:9" ht="90.75" customHeight="1">
      <c r="A29" s="41"/>
      <c r="B29" s="42"/>
      <c r="C29" s="7" t="s">
        <v>91</v>
      </c>
      <c r="D29" s="8">
        <f>E29+F29+G29</f>
        <v>180</v>
      </c>
      <c r="E29" s="8">
        <v>50</v>
      </c>
      <c r="F29" s="8">
        <v>60</v>
      </c>
      <c r="G29" s="8">
        <v>70</v>
      </c>
      <c r="H29" s="43"/>
      <c r="I29" s="44" t="s">
        <v>99</v>
      </c>
    </row>
    <row r="30" spans="1:9" ht="61.5" customHeight="1">
      <c r="A30" s="14">
        <v>13</v>
      </c>
      <c r="B30" s="10" t="s">
        <v>100</v>
      </c>
      <c r="C30" s="7" t="s">
        <v>71</v>
      </c>
      <c r="D30" s="8">
        <f>E30+F30+G30</f>
        <v>41.8</v>
      </c>
      <c r="E30" s="8">
        <v>41.8</v>
      </c>
      <c r="F30" s="8">
        <v>0</v>
      </c>
      <c r="G30" s="8">
        <v>0</v>
      </c>
      <c r="H30" s="12"/>
      <c r="I30" s="9" t="s">
        <v>101</v>
      </c>
    </row>
    <row r="31" spans="1:9" ht="18.75" customHeight="1">
      <c r="A31" s="40" t="s">
        <v>102</v>
      </c>
      <c r="B31" s="40"/>
      <c r="C31" s="40"/>
      <c r="D31" s="40"/>
      <c r="E31" s="40"/>
      <c r="F31" s="40"/>
      <c r="G31" s="40"/>
      <c r="H31" s="40"/>
      <c r="I31" s="40"/>
    </row>
    <row r="32" spans="1:9" ht="111" customHeight="1">
      <c r="A32" s="14">
        <v>14</v>
      </c>
      <c r="B32" s="10" t="s">
        <v>103</v>
      </c>
      <c r="C32" s="7" t="s">
        <v>71</v>
      </c>
      <c r="D32" s="8">
        <f>E32+F32+G32</f>
        <v>21874</v>
      </c>
      <c r="E32" s="8">
        <v>9314</v>
      </c>
      <c r="F32" s="8">
        <v>6700</v>
      </c>
      <c r="G32" s="8">
        <v>5860</v>
      </c>
      <c r="H32" s="12" t="s">
        <v>93</v>
      </c>
      <c r="I32" s="15" t="s">
        <v>99</v>
      </c>
    </row>
    <row r="33" spans="1:9" ht="12.75">
      <c r="A33" s="37" t="s">
        <v>104</v>
      </c>
      <c r="B33" s="37"/>
      <c r="C33" s="37"/>
      <c r="D33" s="38">
        <f>E33+F33+G33</f>
        <v>190988.8</v>
      </c>
      <c r="E33" s="38">
        <f>E35+E40+E41</f>
        <v>73147.8</v>
      </c>
      <c r="F33" s="39">
        <f>F35+F40+F41</f>
        <v>60654</v>
      </c>
      <c r="G33" s="39">
        <f>G35+G40+G41</f>
        <v>57187</v>
      </c>
      <c r="H33" s="35"/>
      <c r="I33" s="35"/>
    </row>
    <row r="34" spans="1:9" ht="12.75">
      <c r="A34" s="37"/>
      <c r="B34" s="37"/>
      <c r="C34" s="37"/>
      <c r="D34" s="38"/>
      <c r="E34" s="38"/>
      <c r="F34" s="39"/>
      <c r="G34" s="39"/>
      <c r="H34" s="35"/>
      <c r="I34" s="35"/>
    </row>
    <row r="35" spans="1:9" ht="20.25" customHeight="1">
      <c r="A35" s="34" t="s">
        <v>105</v>
      </c>
      <c r="B35" s="34"/>
      <c r="C35" s="34"/>
      <c r="D35" s="16">
        <f aca="true" t="shared" si="1" ref="D35:D40">E35+F35+G35</f>
        <v>186758.8</v>
      </c>
      <c r="E35" s="16">
        <f>E9+E11+E13+E14+E16+E17+E19+E20+E22+E23+E25+E28+E30+E32</f>
        <v>71417.8</v>
      </c>
      <c r="F35" s="17">
        <f>F9+F11+F13+F14+F16+F17+F19+F20+F23+F25+F28+F32+F22</f>
        <v>59454</v>
      </c>
      <c r="G35" s="17">
        <f>G9+G11+G13+G14+G16+G17+G19+G20+G23+G25+G28+G32+G22</f>
        <v>55887</v>
      </c>
      <c r="H35" s="35"/>
      <c r="I35" s="35"/>
    </row>
    <row r="36" spans="1:9" ht="20.25" customHeight="1">
      <c r="A36" s="34" t="s">
        <v>106</v>
      </c>
      <c r="B36" s="34"/>
      <c r="C36" s="34"/>
      <c r="D36" s="17">
        <f t="shared" si="1"/>
        <v>94389</v>
      </c>
      <c r="E36" s="17">
        <f>E20+E23+E25+E28+E32</f>
        <v>45849</v>
      </c>
      <c r="F36" s="18">
        <f>F23+F25+F28+F32</f>
        <v>25889</v>
      </c>
      <c r="G36" s="18">
        <f>G23+G25+G28+G32</f>
        <v>22651</v>
      </c>
      <c r="H36" s="35"/>
      <c r="I36" s="35"/>
    </row>
    <row r="37" spans="1:9" ht="20.25" customHeight="1">
      <c r="A37" s="34" t="s">
        <v>107</v>
      </c>
      <c r="B37" s="34"/>
      <c r="C37" s="34"/>
      <c r="D37" s="17">
        <f t="shared" si="1"/>
        <v>74317</v>
      </c>
      <c r="E37" s="17">
        <f>E22</f>
        <v>18167</v>
      </c>
      <c r="F37" s="18">
        <f>F22</f>
        <v>28075</v>
      </c>
      <c r="G37" s="18">
        <f>G22</f>
        <v>28075</v>
      </c>
      <c r="H37" s="35"/>
      <c r="I37" s="35"/>
    </row>
    <row r="38" spans="1:9" ht="20.25" customHeight="1">
      <c r="A38" s="34" t="s">
        <v>108</v>
      </c>
      <c r="B38" s="34"/>
      <c r="C38" s="34"/>
      <c r="D38" s="16">
        <f t="shared" si="1"/>
        <v>41.8</v>
      </c>
      <c r="E38" s="16">
        <f>E30</f>
        <v>41.8</v>
      </c>
      <c r="F38" s="17">
        <f>F30</f>
        <v>0</v>
      </c>
      <c r="G38" s="18">
        <f>G30</f>
        <v>0</v>
      </c>
      <c r="H38" s="35"/>
      <c r="I38" s="35"/>
    </row>
    <row r="39" spans="1:9" ht="20.25" customHeight="1">
      <c r="A39" s="34" t="s">
        <v>109</v>
      </c>
      <c r="B39" s="34"/>
      <c r="C39" s="34"/>
      <c r="D39" s="18">
        <f t="shared" si="1"/>
        <v>18011</v>
      </c>
      <c r="E39" s="18">
        <f>E9+E11+E13+E14+E16+E17+E19</f>
        <v>7360</v>
      </c>
      <c r="F39" s="18">
        <f>F9+F11+F13+F14+F16+F17+F19</f>
        <v>5490</v>
      </c>
      <c r="G39" s="18">
        <f>G9+G11+G13+G14+G16+G17+G19</f>
        <v>5161</v>
      </c>
      <c r="H39" s="35"/>
      <c r="I39" s="35"/>
    </row>
    <row r="40" spans="1:9" ht="21" customHeight="1">
      <c r="A40" s="36" t="s">
        <v>110</v>
      </c>
      <c r="B40" s="36"/>
      <c r="C40" s="36"/>
      <c r="D40" s="18">
        <f t="shared" si="1"/>
        <v>4230</v>
      </c>
      <c r="E40" s="18">
        <f>E21+E24+E26+E29</f>
        <v>1730</v>
      </c>
      <c r="F40" s="18">
        <f>F21+F24+F26+F29</f>
        <v>1200</v>
      </c>
      <c r="G40" s="18">
        <f>G21+G24+G26+G29</f>
        <v>1300</v>
      </c>
      <c r="H40" s="35"/>
      <c r="I40" s="35"/>
    </row>
    <row r="41" spans="1:9" ht="19.5" customHeight="1">
      <c r="A41" s="34"/>
      <c r="B41" s="34"/>
      <c r="C41" s="34"/>
      <c r="D41" s="18"/>
      <c r="E41" s="18"/>
      <c r="F41" s="18"/>
      <c r="G41" s="18"/>
      <c r="H41" s="35"/>
      <c r="I41" s="35"/>
    </row>
  </sheetData>
  <sheetProtection/>
  <mergeCells count="87">
    <mergeCell ref="D5:G5"/>
    <mergeCell ref="H5:H7"/>
    <mergeCell ref="I5:I7"/>
    <mergeCell ref="E9:E10"/>
    <mergeCell ref="F9:F10"/>
    <mergeCell ref="G9:G10"/>
    <mergeCell ref="A1:I1"/>
    <mergeCell ref="A2:I2"/>
    <mergeCell ref="A3:I3"/>
    <mergeCell ref="A4:H4"/>
    <mergeCell ref="A5:A7"/>
    <mergeCell ref="B5:B7"/>
    <mergeCell ref="C5:C7"/>
    <mergeCell ref="F11:F12"/>
    <mergeCell ref="G11:G12"/>
    <mergeCell ref="H11:H12"/>
    <mergeCell ref="D6:D7"/>
    <mergeCell ref="E6:G6"/>
    <mergeCell ref="A8:I8"/>
    <mergeCell ref="A9:A10"/>
    <mergeCell ref="B9:B10"/>
    <mergeCell ref="C9:C10"/>
    <mergeCell ref="D9:D10"/>
    <mergeCell ref="G14:G15"/>
    <mergeCell ref="H14:H15"/>
    <mergeCell ref="I14:I15"/>
    <mergeCell ref="H9:H10"/>
    <mergeCell ref="I9:I10"/>
    <mergeCell ref="A11:A12"/>
    <mergeCell ref="B11:B12"/>
    <mergeCell ref="C11:C12"/>
    <mergeCell ref="D11:D12"/>
    <mergeCell ref="E11:E12"/>
    <mergeCell ref="D17:D18"/>
    <mergeCell ref="E17:E18"/>
    <mergeCell ref="F17:F18"/>
    <mergeCell ref="I11:I12"/>
    <mergeCell ref="A14:A15"/>
    <mergeCell ref="B14:B15"/>
    <mergeCell ref="C14:C15"/>
    <mergeCell ref="D14:D15"/>
    <mergeCell ref="E14:E15"/>
    <mergeCell ref="F14:F15"/>
    <mergeCell ref="G17:G18"/>
    <mergeCell ref="H17:H18"/>
    <mergeCell ref="I17:I18"/>
    <mergeCell ref="A20:A21"/>
    <mergeCell ref="B20:B21"/>
    <mergeCell ref="H20:H21"/>
    <mergeCell ref="I20:I21"/>
    <mergeCell ref="A17:A18"/>
    <mergeCell ref="B17:B18"/>
    <mergeCell ref="C17:C18"/>
    <mergeCell ref="A23:A24"/>
    <mergeCell ref="B23:B24"/>
    <mergeCell ref="H23:H24"/>
    <mergeCell ref="I23:I24"/>
    <mergeCell ref="A25:A26"/>
    <mergeCell ref="B25:B26"/>
    <mergeCell ref="H25:H26"/>
    <mergeCell ref="I25:I26"/>
    <mergeCell ref="A27:I27"/>
    <mergeCell ref="A28:A29"/>
    <mergeCell ref="B28:B29"/>
    <mergeCell ref="H28:H29"/>
    <mergeCell ref="I28:I29"/>
    <mergeCell ref="A31:I31"/>
    <mergeCell ref="A33:C34"/>
    <mergeCell ref="D33:D34"/>
    <mergeCell ref="E33:E34"/>
    <mergeCell ref="F33:F34"/>
    <mergeCell ref="G33:G34"/>
    <mergeCell ref="H33:I34"/>
    <mergeCell ref="A35:C35"/>
    <mergeCell ref="H35:I35"/>
    <mergeCell ref="A36:C36"/>
    <mergeCell ref="H36:I36"/>
    <mergeCell ref="A37:C37"/>
    <mergeCell ref="H37:I37"/>
    <mergeCell ref="A41:C41"/>
    <mergeCell ref="H41:I41"/>
    <mergeCell ref="A38:C38"/>
    <mergeCell ref="H38:I38"/>
    <mergeCell ref="A39:C39"/>
    <mergeCell ref="H39:I39"/>
    <mergeCell ref="A40:C40"/>
    <mergeCell ref="H40:I40"/>
  </mergeCells>
  <printOptions horizontalCentered="1" verticalCentered="1"/>
  <pageMargins left="0.984251968503937" right="0.3937007874015748" top="0.2755905511811024" bottom="0.5905511811023623" header="0.3937007874015748" footer="0.3937007874015748"/>
  <pageSetup fitToHeight="0" fitToWidth="0" horizontalDpi="300" verticalDpi="300" orientation="landscape" paperSize="9" scale="35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5">
      <selection activeCell="C12" sqref="C12"/>
    </sheetView>
  </sheetViews>
  <sheetFormatPr defaultColWidth="11.7109375" defaultRowHeight="12.75"/>
  <cols>
    <col min="1" max="1" width="5.421875" style="0" customWidth="1"/>
    <col min="2" max="2" width="36.7109375" style="0" customWidth="1"/>
    <col min="3" max="3" width="24.8515625" style="0" customWidth="1"/>
    <col min="4" max="7" width="11.7109375" style="0" customWidth="1"/>
    <col min="8" max="8" width="16.421875" style="0" customWidth="1"/>
    <col min="9" max="9" width="35.140625" style="0" customWidth="1"/>
  </cols>
  <sheetData>
    <row r="1" spans="1:9" ht="15.75">
      <c r="A1" s="67" t="s">
        <v>54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67" t="s">
        <v>55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53" t="s">
        <v>56</v>
      </c>
      <c r="B3" s="53"/>
      <c r="C3" s="53"/>
      <c r="D3" s="53"/>
      <c r="E3" s="53"/>
      <c r="F3" s="53"/>
      <c r="G3" s="53"/>
      <c r="H3" s="53"/>
      <c r="I3" s="4"/>
    </row>
    <row r="4" spans="1:9" ht="12.75">
      <c r="A4" s="64" t="s">
        <v>57</v>
      </c>
      <c r="B4" s="64" t="s">
        <v>58</v>
      </c>
      <c r="C4" s="64" t="s">
        <v>59</v>
      </c>
      <c r="D4" s="64" t="s">
        <v>60</v>
      </c>
      <c r="E4" s="64"/>
      <c r="F4" s="64"/>
      <c r="G4" s="64"/>
      <c r="H4" s="64" t="s">
        <v>61</v>
      </c>
      <c r="I4" s="64" t="s">
        <v>62</v>
      </c>
    </row>
    <row r="5" spans="1:9" ht="12.75">
      <c r="A5" s="64"/>
      <c r="B5" s="64"/>
      <c r="C5" s="64" t="s">
        <v>63</v>
      </c>
      <c r="D5" s="64" t="s">
        <v>64</v>
      </c>
      <c r="E5" s="66" t="s">
        <v>65</v>
      </c>
      <c r="F5" s="66"/>
      <c r="G5" s="66"/>
      <c r="H5" s="64"/>
      <c r="I5" s="64"/>
    </row>
    <row r="6" spans="1:9" ht="12.75">
      <c r="A6" s="64"/>
      <c r="B6" s="64"/>
      <c r="C6" s="64"/>
      <c r="D6" s="64"/>
      <c r="E6" s="19" t="s">
        <v>66</v>
      </c>
      <c r="F6" s="19" t="s">
        <v>67</v>
      </c>
      <c r="G6" s="19" t="s">
        <v>68</v>
      </c>
      <c r="H6" s="64"/>
      <c r="I6" s="64"/>
    </row>
    <row r="7" spans="1:9" ht="12.75">
      <c r="A7" s="66" t="s">
        <v>69</v>
      </c>
      <c r="B7" s="66"/>
      <c r="C7" s="66"/>
      <c r="D7" s="66"/>
      <c r="E7" s="66"/>
      <c r="F7" s="66"/>
      <c r="G7" s="66"/>
      <c r="H7" s="66"/>
      <c r="I7" s="66"/>
    </row>
    <row r="8" spans="1:9" ht="12.75" customHeight="1">
      <c r="A8" s="64">
        <v>1</v>
      </c>
      <c r="B8" s="63" t="s">
        <v>70</v>
      </c>
      <c r="C8" s="19" t="s">
        <v>71</v>
      </c>
      <c r="D8" s="20">
        <f aca="true" t="shared" si="0" ref="D8:D25">E8+F8+G8</f>
        <v>1000</v>
      </c>
      <c r="E8" s="20">
        <v>400</v>
      </c>
      <c r="F8" s="20">
        <v>300</v>
      </c>
      <c r="G8" s="20">
        <v>300</v>
      </c>
      <c r="H8" s="66" t="s">
        <v>72</v>
      </c>
      <c r="I8" s="55" t="s">
        <v>73</v>
      </c>
    </row>
    <row r="9" spans="1:9" ht="28.5" customHeight="1">
      <c r="A9" s="64"/>
      <c r="B9" s="63"/>
      <c r="C9" s="19" t="s">
        <v>111</v>
      </c>
      <c r="D9" s="20">
        <f t="shared" si="0"/>
        <v>300</v>
      </c>
      <c r="E9" s="20">
        <v>100</v>
      </c>
      <c r="F9" s="20">
        <v>100</v>
      </c>
      <c r="G9" s="20">
        <v>100</v>
      </c>
      <c r="H9" s="66"/>
      <c r="I9" s="55"/>
    </row>
    <row r="10" spans="1:9" ht="12.75">
      <c r="A10" s="64">
        <v>2</v>
      </c>
      <c r="B10" s="63" t="s">
        <v>74</v>
      </c>
      <c r="C10" s="19" t="s">
        <v>71</v>
      </c>
      <c r="D10" s="20">
        <f t="shared" si="0"/>
        <v>6170</v>
      </c>
      <c r="E10" s="20">
        <f>2210-40</f>
        <v>2170</v>
      </c>
      <c r="F10" s="20">
        <v>2000</v>
      </c>
      <c r="G10" s="20">
        <v>2000</v>
      </c>
      <c r="H10" s="66" t="s">
        <v>72</v>
      </c>
      <c r="I10" s="55" t="s">
        <v>76</v>
      </c>
    </row>
    <row r="11" spans="1:9" ht="27" customHeight="1">
      <c r="A11" s="64"/>
      <c r="B11" s="63"/>
      <c r="C11" s="19" t="s">
        <v>111</v>
      </c>
      <c r="D11" s="20">
        <f t="shared" si="0"/>
        <v>450</v>
      </c>
      <c r="E11" s="20">
        <v>100</v>
      </c>
      <c r="F11" s="20">
        <v>150</v>
      </c>
      <c r="G11" s="20">
        <v>200</v>
      </c>
      <c r="H11" s="66"/>
      <c r="I11" s="55"/>
    </row>
    <row r="12" spans="1:9" ht="69.75" customHeight="1">
      <c r="A12" s="19">
        <v>3</v>
      </c>
      <c r="B12" s="21" t="s">
        <v>77</v>
      </c>
      <c r="C12" s="19" t="s">
        <v>71</v>
      </c>
      <c r="D12" s="20">
        <f t="shared" si="0"/>
        <v>95</v>
      </c>
      <c r="E12" s="20">
        <v>40</v>
      </c>
      <c r="F12" s="20">
        <v>34</v>
      </c>
      <c r="G12" s="20">
        <v>21</v>
      </c>
      <c r="H12" s="20" t="s">
        <v>72</v>
      </c>
      <c r="I12" s="21" t="s">
        <v>78</v>
      </c>
    </row>
    <row r="13" spans="1:9" ht="12.75" customHeight="1">
      <c r="A13" s="64">
        <v>4</v>
      </c>
      <c r="B13" s="65" t="s">
        <v>112</v>
      </c>
      <c r="C13" s="19" t="s">
        <v>71</v>
      </c>
      <c r="D13" s="20">
        <f t="shared" si="0"/>
        <v>750</v>
      </c>
      <c r="E13" s="20">
        <v>250</v>
      </c>
      <c r="F13" s="20">
        <v>250</v>
      </c>
      <c r="G13" s="20">
        <v>250</v>
      </c>
      <c r="H13" s="66" t="s">
        <v>72</v>
      </c>
      <c r="I13" s="55" t="s">
        <v>113</v>
      </c>
    </row>
    <row r="14" spans="1:9" ht="51" customHeight="1">
      <c r="A14" s="64"/>
      <c r="B14" s="65"/>
      <c r="C14" s="19" t="s">
        <v>111</v>
      </c>
      <c r="D14" s="20">
        <f t="shared" si="0"/>
        <v>150</v>
      </c>
      <c r="E14" s="20">
        <v>50</v>
      </c>
      <c r="F14" s="20">
        <v>50</v>
      </c>
      <c r="G14" s="20">
        <v>50</v>
      </c>
      <c r="H14" s="66"/>
      <c r="I14" s="55"/>
    </row>
    <row r="15" spans="1:9" ht="45.75" customHeight="1">
      <c r="A15" s="19">
        <v>5</v>
      </c>
      <c r="B15" s="21" t="s">
        <v>114</v>
      </c>
      <c r="C15" s="19" t="s">
        <v>71</v>
      </c>
      <c r="D15" s="20">
        <f t="shared" si="0"/>
        <v>1160</v>
      </c>
      <c r="E15" s="20">
        <v>400</v>
      </c>
      <c r="F15" s="20">
        <v>400</v>
      </c>
      <c r="G15" s="20">
        <v>360</v>
      </c>
      <c r="H15" s="20" t="s">
        <v>72</v>
      </c>
      <c r="I15" s="21" t="s">
        <v>115</v>
      </c>
    </row>
    <row r="16" spans="1:9" ht="12.75" customHeight="1">
      <c r="A16" s="64">
        <v>6</v>
      </c>
      <c r="B16" s="65" t="s">
        <v>116</v>
      </c>
      <c r="C16" s="19" t="s">
        <v>71</v>
      </c>
      <c r="D16" s="20">
        <f t="shared" si="0"/>
        <v>1150</v>
      </c>
      <c r="E16" s="20">
        <v>500</v>
      </c>
      <c r="F16" s="20">
        <v>400</v>
      </c>
      <c r="G16" s="20">
        <v>250</v>
      </c>
      <c r="H16" s="66" t="s">
        <v>72</v>
      </c>
      <c r="I16" s="55" t="s">
        <v>117</v>
      </c>
    </row>
    <row r="17" spans="1:9" ht="68.25" customHeight="1">
      <c r="A17" s="64"/>
      <c r="B17" s="65"/>
      <c r="C17" s="19" t="s">
        <v>111</v>
      </c>
      <c r="D17" s="20">
        <f t="shared" si="0"/>
        <v>150</v>
      </c>
      <c r="E17" s="20">
        <v>50</v>
      </c>
      <c r="F17" s="20">
        <v>50</v>
      </c>
      <c r="G17" s="20">
        <v>50</v>
      </c>
      <c r="H17" s="66"/>
      <c r="I17" s="55"/>
    </row>
    <row r="18" spans="1:9" ht="41.25" customHeight="1">
      <c r="A18" s="19">
        <v>7</v>
      </c>
      <c r="B18" s="22" t="s">
        <v>86</v>
      </c>
      <c r="C18" s="19" t="s">
        <v>71</v>
      </c>
      <c r="D18" s="20">
        <f t="shared" si="0"/>
        <v>7686</v>
      </c>
      <c r="E18" s="20">
        <v>3600</v>
      </c>
      <c r="F18" s="20">
        <v>2106</v>
      </c>
      <c r="G18" s="20">
        <v>1980</v>
      </c>
      <c r="H18" s="20" t="s">
        <v>72</v>
      </c>
      <c r="I18" s="21" t="s">
        <v>87</v>
      </c>
    </row>
    <row r="19" spans="1:9" ht="12.75">
      <c r="A19" s="64">
        <v>8</v>
      </c>
      <c r="B19" s="61" t="s">
        <v>88</v>
      </c>
      <c r="C19" s="24" t="s">
        <v>89</v>
      </c>
      <c r="D19" s="20">
        <f t="shared" si="0"/>
        <v>9908</v>
      </c>
      <c r="E19" s="25">
        <v>9908</v>
      </c>
      <c r="F19" s="20">
        <v>0</v>
      </c>
      <c r="G19" s="20">
        <v>0</v>
      </c>
      <c r="H19" s="62" t="s">
        <v>72</v>
      </c>
      <c r="I19" s="63" t="s">
        <v>118</v>
      </c>
    </row>
    <row r="20" spans="1:9" ht="60.75" customHeight="1">
      <c r="A20" s="64"/>
      <c r="B20" s="61"/>
      <c r="C20" s="24" t="s">
        <v>91</v>
      </c>
      <c r="D20" s="20">
        <f t="shared" si="0"/>
        <v>530</v>
      </c>
      <c r="E20" s="20">
        <v>530</v>
      </c>
      <c r="F20" s="20">
        <v>0</v>
      </c>
      <c r="G20" s="20">
        <v>0</v>
      </c>
      <c r="H20" s="62"/>
      <c r="I20" s="63" t="s">
        <v>118</v>
      </c>
    </row>
    <row r="21" spans="1:9" ht="42.75" customHeight="1">
      <c r="A21" s="19">
        <v>9</v>
      </c>
      <c r="B21" s="23" t="s">
        <v>119</v>
      </c>
      <c r="C21" s="21" t="s">
        <v>71</v>
      </c>
      <c r="D21" s="25">
        <f t="shared" si="0"/>
        <v>74317</v>
      </c>
      <c r="E21" s="25">
        <v>18167</v>
      </c>
      <c r="F21" s="25">
        <v>28075</v>
      </c>
      <c r="G21" s="25">
        <v>28075</v>
      </c>
      <c r="H21" s="26" t="s">
        <v>93</v>
      </c>
      <c r="I21" s="21" t="s">
        <v>94</v>
      </c>
    </row>
    <row r="22" spans="1:9" ht="28.5" customHeight="1">
      <c r="A22" s="27">
        <v>10</v>
      </c>
      <c r="B22" s="61" t="s">
        <v>95</v>
      </c>
      <c r="C22" s="21" t="s">
        <v>71</v>
      </c>
      <c r="D22" s="20">
        <f t="shared" si="0"/>
        <v>17346</v>
      </c>
      <c r="E22" s="20">
        <v>7386</v>
      </c>
      <c r="F22" s="20">
        <v>5310</v>
      </c>
      <c r="G22" s="20">
        <v>4650</v>
      </c>
      <c r="H22" s="62" t="s">
        <v>93</v>
      </c>
      <c r="I22" s="63" t="s">
        <v>118</v>
      </c>
    </row>
    <row r="23" spans="1:9" ht="50.25" customHeight="1">
      <c r="A23" s="27"/>
      <c r="B23" s="61"/>
      <c r="C23" s="21" t="s">
        <v>91</v>
      </c>
      <c r="D23" s="20">
        <f t="shared" si="0"/>
        <v>440</v>
      </c>
      <c r="E23" s="20">
        <v>150</v>
      </c>
      <c r="F23" s="20">
        <v>140</v>
      </c>
      <c r="G23" s="20">
        <v>150</v>
      </c>
      <c r="H23" s="62"/>
      <c r="I23" s="63" t="s">
        <v>118</v>
      </c>
    </row>
    <row r="24" spans="1:9" ht="12.75">
      <c r="A24" s="64">
        <v>11</v>
      </c>
      <c r="B24" s="61" t="s">
        <v>96</v>
      </c>
      <c r="C24" s="21" t="s">
        <v>71</v>
      </c>
      <c r="D24" s="20">
        <f t="shared" si="0"/>
        <v>18587</v>
      </c>
      <c r="E24" s="20">
        <v>7952</v>
      </c>
      <c r="F24" s="20">
        <v>5675</v>
      </c>
      <c r="G24" s="20">
        <v>4960</v>
      </c>
      <c r="H24" s="62" t="s">
        <v>93</v>
      </c>
      <c r="I24" s="63" t="s">
        <v>118</v>
      </c>
    </row>
    <row r="25" spans="1:9" ht="55.5" customHeight="1">
      <c r="A25" s="64"/>
      <c r="B25" s="61"/>
      <c r="C25" s="21" t="s">
        <v>91</v>
      </c>
      <c r="D25" s="20">
        <f t="shared" si="0"/>
        <v>3080</v>
      </c>
      <c r="E25" s="20">
        <v>1000</v>
      </c>
      <c r="F25" s="20">
        <v>1000</v>
      </c>
      <c r="G25" s="20">
        <v>1080</v>
      </c>
      <c r="H25" s="62"/>
      <c r="I25" s="63" t="s">
        <v>118</v>
      </c>
    </row>
    <row r="26" spans="1:9" ht="12.75">
      <c r="A26" s="59" t="s">
        <v>97</v>
      </c>
      <c r="B26" s="59"/>
      <c r="C26" s="59"/>
      <c r="D26" s="59"/>
      <c r="E26" s="59"/>
      <c r="F26" s="59"/>
      <c r="G26" s="59"/>
      <c r="H26" s="59"/>
      <c r="I26" s="59"/>
    </row>
    <row r="27" spans="1:9" ht="15.75" customHeight="1">
      <c r="A27" s="60">
        <v>12</v>
      </c>
      <c r="B27" s="61" t="s">
        <v>98</v>
      </c>
      <c r="C27" s="21" t="s">
        <v>71</v>
      </c>
      <c r="D27" s="20">
        <f>E27+F27+G27</f>
        <v>26674</v>
      </c>
      <c r="E27" s="20">
        <v>11289</v>
      </c>
      <c r="F27" s="20">
        <v>8204</v>
      </c>
      <c r="G27" s="20">
        <v>7181</v>
      </c>
      <c r="H27" s="62" t="s">
        <v>93</v>
      </c>
      <c r="I27" s="63" t="s">
        <v>118</v>
      </c>
    </row>
    <row r="28" spans="1:9" ht="50.25" customHeight="1">
      <c r="A28" s="60"/>
      <c r="B28" s="61"/>
      <c r="C28" s="21" t="s">
        <v>91</v>
      </c>
      <c r="D28" s="20">
        <f>E28+F28+G28</f>
        <v>180</v>
      </c>
      <c r="E28" s="20">
        <v>50</v>
      </c>
      <c r="F28" s="20">
        <v>60</v>
      </c>
      <c r="G28" s="20">
        <v>70</v>
      </c>
      <c r="H28" s="62"/>
      <c r="I28" s="63"/>
    </row>
    <row r="29" spans="1:9" ht="33.75" customHeight="1">
      <c r="A29" s="28">
        <v>13</v>
      </c>
      <c r="B29" s="23" t="s">
        <v>100</v>
      </c>
      <c r="C29" s="21" t="s">
        <v>71</v>
      </c>
      <c r="D29" s="20">
        <f>E29+F29+G29</f>
        <v>41.8</v>
      </c>
      <c r="E29" s="20">
        <v>41.8</v>
      </c>
      <c r="F29" s="20">
        <v>0</v>
      </c>
      <c r="G29" s="20">
        <v>0</v>
      </c>
      <c r="H29" s="26"/>
      <c r="I29" s="21"/>
    </row>
    <row r="30" spans="1:9" ht="12.75">
      <c r="A30" s="59" t="s">
        <v>102</v>
      </c>
      <c r="B30" s="59"/>
      <c r="C30" s="59"/>
      <c r="D30" s="59"/>
      <c r="E30" s="59"/>
      <c r="F30" s="59"/>
      <c r="G30" s="59"/>
      <c r="H30" s="59"/>
      <c r="I30" s="59"/>
    </row>
    <row r="31" spans="1:9" ht="57.75" customHeight="1">
      <c r="A31" s="28">
        <v>14</v>
      </c>
      <c r="B31" s="23" t="s">
        <v>103</v>
      </c>
      <c r="C31" s="21" t="s">
        <v>71</v>
      </c>
      <c r="D31" s="20">
        <f>E31+F31+G31</f>
        <v>21874</v>
      </c>
      <c r="E31" s="20">
        <v>9314</v>
      </c>
      <c r="F31" s="20">
        <v>6700</v>
      </c>
      <c r="G31" s="20">
        <v>5860</v>
      </c>
      <c r="H31" s="26" t="s">
        <v>93</v>
      </c>
      <c r="I31" s="29" t="s">
        <v>120</v>
      </c>
    </row>
    <row r="32" spans="1:9" ht="12.75">
      <c r="A32" s="56" t="s">
        <v>104</v>
      </c>
      <c r="B32" s="56"/>
      <c r="C32" s="56"/>
      <c r="D32" s="57">
        <f>E32+F32+G32</f>
        <v>192038.8</v>
      </c>
      <c r="E32" s="57">
        <f>E34+E39+E40</f>
        <v>73447.8</v>
      </c>
      <c r="F32" s="58">
        <f>F34+F39+F40</f>
        <v>61004</v>
      </c>
      <c r="G32" s="58">
        <f>G34+G39+G40</f>
        <v>57587</v>
      </c>
      <c r="H32" s="54"/>
      <c r="I32" s="54"/>
    </row>
    <row r="33" spans="1:9" ht="12.75">
      <c r="A33" s="56"/>
      <c r="B33" s="56"/>
      <c r="C33" s="56"/>
      <c r="D33" s="57"/>
      <c r="E33" s="57"/>
      <c r="F33" s="58"/>
      <c r="G33" s="58"/>
      <c r="H33" s="54"/>
      <c r="I33" s="54"/>
    </row>
    <row r="34" spans="1:9" ht="12.75">
      <c r="A34" s="54" t="s">
        <v>105</v>
      </c>
      <c r="B34" s="54"/>
      <c r="C34" s="54"/>
      <c r="D34" s="30">
        <f aca="true" t="shared" si="1" ref="D34:D40">E34+F34+G34</f>
        <v>186758.8</v>
      </c>
      <c r="E34" s="30">
        <f>E8+E10+E12+E13+E15+E16+E18+E19+E21+E22+E24+E27+E29+E31</f>
        <v>71417.8</v>
      </c>
      <c r="F34" s="31">
        <f>F8+F10+F12+F13+F15+F16+F18+F19+F22+F24+F27+F31+F21</f>
        <v>59454</v>
      </c>
      <c r="G34" s="31">
        <f>G8+G10+G12+G13+G15+G16+G18+G19+G22+G24+G27+G31+G21</f>
        <v>55887</v>
      </c>
      <c r="H34" s="54"/>
      <c r="I34" s="54"/>
    </row>
    <row r="35" spans="1:9" ht="12.75">
      <c r="A35" s="54" t="s">
        <v>106</v>
      </c>
      <c r="B35" s="54"/>
      <c r="C35" s="54"/>
      <c r="D35" s="31">
        <f t="shared" si="1"/>
        <v>94389</v>
      </c>
      <c r="E35" s="31">
        <f>E19+E22+E24+E27+E31</f>
        <v>45849</v>
      </c>
      <c r="F35" s="32">
        <f>F22+F24+F27+F31</f>
        <v>25889</v>
      </c>
      <c r="G35" s="32">
        <f>G22+G24+G27+G31</f>
        <v>22651</v>
      </c>
      <c r="H35" s="54"/>
      <c r="I35" s="54"/>
    </row>
    <row r="36" spans="1:9" ht="12.75">
      <c r="A36" s="54" t="s">
        <v>107</v>
      </c>
      <c r="B36" s="54"/>
      <c r="C36" s="54"/>
      <c r="D36" s="31">
        <f t="shared" si="1"/>
        <v>74317</v>
      </c>
      <c r="E36" s="31">
        <f>E21</f>
        <v>18167</v>
      </c>
      <c r="F36" s="32">
        <f>F21</f>
        <v>28075</v>
      </c>
      <c r="G36" s="32">
        <f>G21</f>
        <v>28075</v>
      </c>
      <c r="H36" s="54"/>
      <c r="I36" s="54"/>
    </row>
    <row r="37" spans="1:9" ht="12.75">
      <c r="A37" s="54" t="s">
        <v>108</v>
      </c>
      <c r="B37" s="54"/>
      <c r="C37" s="54"/>
      <c r="D37" s="30">
        <f t="shared" si="1"/>
        <v>41.8</v>
      </c>
      <c r="E37" s="30">
        <f>E29</f>
        <v>41.8</v>
      </c>
      <c r="F37" s="31">
        <f>F29</f>
        <v>0</v>
      </c>
      <c r="G37" s="32">
        <f>G29</f>
        <v>0</v>
      </c>
      <c r="H37" s="54"/>
      <c r="I37" s="54"/>
    </row>
    <row r="38" spans="1:9" ht="12.75">
      <c r="A38" s="54" t="s">
        <v>109</v>
      </c>
      <c r="B38" s="54"/>
      <c r="C38" s="54"/>
      <c r="D38" s="32">
        <f t="shared" si="1"/>
        <v>18011</v>
      </c>
      <c r="E38" s="32">
        <f>E8+E10+E12+E13+E15+E16+E18</f>
        <v>7360</v>
      </c>
      <c r="F38" s="32">
        <f>F8+F10+F12+F13+F15+F16+F18</f>
        <v>5490</v>
      </c>
      <c r="G38" s="32">
        <f>G8+G10+G12+G13+G15+G16+G18</f>
        <v>5161</v>
      </c>
      <c r="H38" s="54"/>
      <c r="I38" s="54"/>
    </row>
    <row r="39" spans="1:9" ht="12.75">
      <c r="A39" s="55" t="s">
        <v>110</v>
      </c>
      <c r="B39" s="55"/>
      <c r="C39" s="55"/>
      <c r="D39" s="32">
        <f t="shared" si="1"/>
        <v>4230</v>
      </c>
      <c r="E39" s="32">
        <f>E20+E23+E25+E28</f>
        <v>1730</v>
      </c>
      <c r="F39" s="32">
        <f>F20+F23+F25+F28</f>
        <v>1200</v>
      </c>
      <c r="G39" s="32">
        <f>G20+G23+G25+G28</f>
        <v>1300</v>
      </c>
      <c r="H39" s="54"/>
      <c r="I39" s="54"/>
    </row>
    <row r="40" spans="1:9" ht="12.75">
      <c r="A40" s="54" t="s">
        <v>121</v>
      </c>
      <c r="B40" s="54"/>
      <c r="C40" s="54"/>
      <c r="D40" s="32">
        <f t="shared" si="1"/>
        <v>1050</v>
      </c>
      <c r="E40" s="32">
        <f>E9+E11+E14+E17</f>
        <v>300</v>
      </c>
      <c r="F40" s="32">
        <f>F9+F11+F14+F17</f>
        <v>350</v>
      </c>
      <c r="G40" s="32">
        <f>G9+G11+G14+G17</f>
        <v>400</v>
      </c>
      <c r="H40" s="54"/>
      <c r="I40" s="54"/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2.7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2.7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</sheetData>
  <sheetProtection/>
  <mergeCells count="65">
    <mergeCell ref="A1:I1"/>
    <mergeCell ref="A2:I2"/>
    <mergeCell ref="A3:H3"/>
    <mergeCell ref="A4:A6"/>
    <mergeCell ref="B4:B6"/>
    <mergeCell ref="C4:C6"/>
    <mergeCell ref="D4:G4"/>
    <mergeCell ref="H4:H6"/>
    <mergeCell ref="I4:I6"/>
    <mergeCell ref="D5:D6"/>
    <mergeCell ref="E5:G5"/>
    <mergeCell ref="A7:I7"/>
    <mergeCell ref="A8:A9"/>
    <mergeCell ref="B8:B9"/>
    <mergeCell ref="H8:H9"/>
    <mergeCell ref="I8:I9"/>
    <mergeCell ref="A10:A11"/>
    <mergeCell ref="B10:B11"/>
    <mergeCell ref="H10:H11"/>
    <mergeCell ref="I10:I11"/>
    <mergeCell ref="A13:A14"/>
    <mergeCell ref="B13:B14"/>
    <mergeCell ref="H13:H14"/>
    <mergeCell ref="I13:I14"/>
    <mergeCell ref="A16:A17"/>
    <mergeCell ref="B16:B17"/>
    <mergeCell ref="H16:H17"/>
    <mergeCell ref="I16:I17"/>
    <mergeCell ref="A19:A20"/>
    <mergeCell ref="B19:B20"/>
    <mergeCell ref="H19:H20"/>
    <mergeCell ref="I19:I20"/>
    <mergeCell ref="B22:B23"/>
    <mergeCell ref="H22:H23"/>
    <mergeCell ref="I22:I23"/>
    <mergeCell ref="A24:A25"/>
    <mergeCell ref="B24:B25"/>
    <mergeCell ref="H24:H25"/>
    <mergeCell ref="I24:I25"/>
    <mergeCell ref="A26:I26"/>
    <mergeCell ref="A27:A28"/>
    <mergeCell ref="B27:B28"/>
    <mergeCell ref="H27:H28"/>
    <mergeCell ref="I27:I28"/>
    <mergeCell ref="A30:I30"/>
    <mergeCell ref="A32:C33"/>
    <mergeCell ref="D32:D33"/>
    <mergeCell ref="E32:E33"/>
    <mergeCell ref="F32:F33"/>
    <mergeCell ref="G32:G33"/>
    <mergeCell ref="H32:I33"/>
    <mergeCell ref="A34:C34"/>
    <mergeCell ref="H34:I34"/>
    <mergeCell ref="A35:C35"/>
    <mergeCell ref="H35:I35"/>
    <mergeCell ref="A36:C36"/>
    <mergeCell ref="H36:I36"/>
    <mergeCell ref="A40:C40"/>
    <mergeCell ref="H40:I40"/>
    <mergeCell ref="A37:C37"/>
    <mergeCell ref="H37:I37"/>
    <mergeCell ref="A38:C38"/>
    <mergeCell ref="H38:I38"/>
    <mergeCell ref="A39:C39"/>
    <mergeCell ref="H39:I39"/>
  </mergeCells>
  <printOptions/>
  <pageMargins left="0.7875" right="0.7875" top="1.0527777777777778" bottom="1.0527777777777778" header="0.5118055555555556" footer="0.5118055555555556"/>
  <pageSetup horizontalDpi="300" verticalDpi="300" orientation="landscape" paperSize="9" scale="7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Павленко Наталья Владимировна</cp:lastModifiedBy>
  <cp:lastPrinted>2009-12-16T04:29:49Z</cp:lastPrinted>
  <dcterms:created xsi:type="dcterms:W3CDTF">2009-12-18T12:10:57Z</dcterms:created>
  <dcterms:modified xsi:type="dcterms:W3CDTF">2009-12-18T12:10:58Z</dcterms:modified>
  <cp:category/>
  <cp:version/>
  <cp:contentType/>
  <cp:contentStatus/>
</cp:coreProperties>
</file>